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eLibrary-CRM-Metadaten_intern\2 Nomos eLibrary\+Pakete 2026\"/>
    </mc:Choice>
  </mc:AlternateContent>
  <xr:revisionPtr revIDLastSave="0" documentId="13_ncr:1_{BF56403E-903E-406B-A3AB-CB8B511F96AB}" xr6:coauthVersionLast="47" xr6:coauthVersionMax="47" xr10:uidLastSave="{00000000-0000-0000-0000-000000000000}"/>
  <bookViews>
    <workbookView xWindow="-120" yWindow="-120" windowWidth="29040" windowHeight="15840" tabRatio="810" xr2:uid="{00000000-000D-0000-FFFF-FFFF00000000}"/>
  </bookViews>
  <sheets>
    <sheet name="Rowman 2026" sheetId="14" r:id="rId1"/>
    <sheet name="Rowman-Publishers" sheetId="9" r:id="rId2"/>
    <sheet name="Conditions" sheetId="4" r:id="rId3"/>
  </sheets>
  <definedNames>
    <definedName name="_xlnm._FilterDatabase" localSheetId="0" hidden="1">'Rowman 2026'!$B$3:$O$3</definedName>
    <definedName name="_xlnm._FilterDatabase" localSheetId="1" hidden="1">'Rowman-Publishers'!$A$3:$B$19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4" l="1"/>
  <c r="C22" i="14"/>
  <c r="D5" i="14"/>
  <c r="C4" i="14"/>
  <c r="F6" i="14" l="1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3" i="14"/>
  <c r="F24" i="14"/>
  <c r="F25" i="14"/>
  <c r="F26" i="14"/>
  <c r="H26" i="14"/>
  <c r="J26" i="14"/>
  <c r="H25" i="14"/>
  <c r="J25" i="14"/>
  <c r="H24" i="14"/>
  <c r="J24" i="14"/>
  <c r="H23" i="14"/>
  <c r="J23" i="14"/>
  <c r="D22" i="14"/>
  <c r="F21" i="14"/>
  <c r="H21" i="14"/>
  <c r="J21" i="14"/>
  <c r="H20" i="14"/>
  <c r="J20" i="14"/>
  <c r="H19" i="14"/>
  <c r="J19" i="14"/>
  <c r="H18" i="14"/>
  <c r="J18" i="14"/>
  <c r="H17" i="14"/>
  <c r="J17" i="14"/>
  <c r="H16" i="14"/>
  <c r="J16" i="14"/>
  <c r="H15" i="14"/>
  <c r="J15" i="14"/>
  <c r="H14" i="14"/>
  <c r="J14" i="14"/>
  <c r="H13" i="14"/>
  <c r="J13" i="14"/>
  <c r="H12" i="14"/>
  <c r="J12" i="14"/>
  <c r="H11" i="14"/>
  <c r="J11" i="14"/>
  <c r="H10" i="14"/>
  <c r="J10" i="14"/>
  <c r="H9" i="14"/>
  <c r="J9" i="14"/>
  <c r="H8" i="14"/>
  <c r="J8" i="14"/>
  <c r="H7" i="14"/>
  <c r="J7" i="14"/>
  <c r="H6" i="14"/>
  <c r="J6" i="14"/>
  <c r="F5" i="14"/>
  <c r="H5" i="14"/>
  <c r="J5" i="14"/>
  <c r="F22" i="14" l="1"/>
  <c r="H22" i="14" s="1"/>
  <c r="J22" i="14" s="1"/>
  <c r="D4" i="14"/>
  <c r="F4" i="14" s="1"/>
  <c r="H4" i="14" s="1"/>
  <c r="J4" i="14" s="1"/>
</calcChain>
</file>

<file path=xl/sharedStrings.xml><?xml version="1.0" encoding="utf-8"?>
<sst xmlns="http://schemas.openxmlformats.org/spreadsheetml/2006/main" count="83" uniqueCount="81">
  <si>
    <t>Your Trusted Knowledge Base: https://www.inlibra.com</t>
  </si>
  <si>
    <t>≤ 5.000 FTE</t>
  </si>
  <si>
    <t>≤ 10.000 FTE</t>
  </si>
  <si>
    <t>&gt; 10.000 FTE</t>
  </si>
  <si>
    <t>September 2025</t>
  </si>
  <si>
    <t>*VAT included</t>
  </si>
  <si>
    <t>Title</t>
  </si>
  <si>
    <t>Package</t>
  </si>
  <si>
    <t>Base Discount</t>
  </si>
  <si>
    <t>Package Starting Price*</t>
  </si>
  <si>
    <t>Value*</t>
  </si>
  <si>
    <t>Individual Price* (including Factors)</t>
  </si>
  <si>
    <t>Individual Price
(excluding VAT)</t>
  </si>
  <si>
    <t>Factors [to be specified]</t>
  </si>
  <si>
    <t>Factor Type</t>
  </si>
  <si>
    <t>Factor Size</t>
  </si>
  <si>
    <t>The package base price is multiplied by the size factor and, where applicable, the library type factor (= individual final price).</t>
  </si>
  <si>
    <t>Factor</t>
  </si>
  <si>
    <t>FTE (up to)</t>
  </si>
  <si>
    <t>Factor Size (Uni/Uni of Applied Sciences)</t>
  </si>
  <si>
    <t>Updated: Sept 2025</t>
  </si>
  <si>
    <t>Publisher</t>
  </si>
  <si>
    <t>Universities</t>
  </si>
  <si>
    <t>Universities of Applied Sciences (UAS)</t>
  </si>
  <si>
    <t>State/Regional Libraries</t>
  </si>
  <si>
    <t>Status</t>
  </si>
  <si>
    <t xml:space="preserve"> Terms and Conditions 2026</t>
  </si>
  <si>
    <t>GTC</t>
  </si>
  <si>
    <t>The terms of use at https://www.nomos-elibrary.de/agb
 apply (as of 01/01/2026: https://www.inlibra.com/agb</t>
  </si>
  <si>
    <t>Scope</t>
  </si>
  <si>
    <t>The packages include those titles that are published during the year with the copyright of the respective year at the respective publishers.</t>
  </si>
  <si>
    <t>Additional New Partners</t>
  </si>
  <si>
    <t>If new partner publishers are added to the platform during the year, we reserve the right to also include their titles in the packages. Only quality content will be included.</t>
  </si>
  <si>
    <t>Package Settlement – Collections 2026</t>
  </si>
  <si>
    <t>The number of titles and values are forecasted. Final settlement is based on the actual values delivered. In case of under-fulfilment of the packages, the difference will be credited or refunded. In case of over-fulfilment of more than 10% of the forecast value, we reserve the right to issue an additional charge, unless an objection is raised within 14 days after notification of the over-fulfilment. We also reserve the right, in the event of over- or under-fulfilment, to compensate within reasonable limits with thematically related Nomos or partner titles in order to avoid under-fulfilments or surcharges. Double allocation of titles is excluded.</t>
  </si>
  <si>
    <t>Archive Packages</t>
  </si>
  <si>
    <t>Archive packages are granted an additional package discount of between 10% and 50%, depending on scope in terms of subjects and years. In addition, individual clear-your-shelf and/or bundle offers are possible if a print stock exists. Please feel free to contact us about this.</t>
  </si>
  <si>
    <t>Orders</t>
  </si>
  <si>
    <t>Please place your order with your dealer or directly with the publisher (service@inlibra.com)</t>
  </si>
  <si>
    <t>As of</t>
  </si>
  <si>
    <t xml:space="preserve">     Rowman &amp; Littlefield Packages 2026</t>
  </si>
  <si>
    <t>Rowman &amp; Imprints Total 2026</t>
  </si>
  <si>
    <t>Rowman Humanities and Social Sciences 2026</t>
  </si>
  <si>
    <t>Rowman Education and School Education 2026</t>
  </si>
  <si>
    <t>Rowman Biographies 2026</t>
  </si>
  <si>
    <t>Rowman Film and Media Studies 2026</t>
  </si>
  <si>
    <t>Rowman History 2026</t>
  </si>
  <si>
    <t>Rowman Cultural Studies / Cultural History 2026</t>
  </si>
  <si>
    <t>Rowman Art Studies / Art History 2026</t>
  </si>
  <si>
    <t>Rowman Musicology 2026</t>
  </si>
  <si>
    <t>Rowman Philosophy 2026</t>
  </si>
  <si>
    <t>Rowman Political Science 2026</t>
  </si>
  <si>
    <t>Rowman Psychology 2026</t>
  </si>
  <si>
    <t>Rowman Social Sciences 2026</t>
  </si>
  <si>
    <t>Rowman Sports Science 2026</t>
  </si>
  <si>
    <t>Rowman Linguistics and Literary Studies 2026</t>
  </si>
  <si>
    <t>Rowman Theology and Religious Studies 2026</t>
  </si>
  <si>
    <t>Rowman Economics 2026</t>
  </si>
  <si>
    <t>Rowman Law 2026</t>
  </si>
  <si>
    <t>Rowman STEM 2026</t>
  </si>
  <si>
    <t>Rowman IT and Computer Science 2026</t>
  </si>
  <si>
    <t>Rowman Mathematics and Engineering 2026</t>
  </si>
  <si>
    <t>Rowman Medicine and Health 2026</t>
  </si>
  <si>
    <t>Rowman Natural Sciences 2026</t>
  </si>
  <si>
    <t>AltaMira</t>
  </si>
  <si>
    <t>Bernan Press</t>
  </si>
  <si>
    <t>Bridgeworks</t>
  </si>
  <si>
    <t>Globe Trade</t>
  </si>
  <si>
    <t>Government Institutes</t>
  </si>
  <si>
    <t>Hamilton</t>
  </si>
  <si>
    <t>J.S. Sanders</t>
  </si>
  <si>
    <t>Lexington</t>
  </si>
  <si>
    <t>Lexington Books</t>
  </si>
  <si>
    <t>Madison Books</t>
  </si>
  <si>
    <t>New Amsterdam Books</t>
  </si>
  <si>
    <t xml:space="preserve">Rowman &amp; Littlefield </t>
  </si>
  <si>
    <t>Scarborough House</t>
  </si>
  <si>
    <t>Scarecrow Press</t>
  </si>
  <si>
    <t>Univ Publ Assn</t>
  </si>
  <si>
    <t>University Press of America</t>
  </si>
  <si>
    <t>Rowman &amp; Imprints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</si>
</sst>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&quot; €&quot;;[Red]\-#,##0.00&quot; €&quot;"/>
    <numFmt numFmtId="166" formatCode="0.0"/>
    <numFmt numFmtId="167" formatCode="_-* #,##0.00\ [$€-407]_-;\-* #,##0.00\ [$€-407]_-;_-* &quot;-&quot;??\ [$€-407]_-;_-@_-"/>
    <numFmt numFmtId="168" formatCode="0.00\ %"/>
    <numFmt numFmtId="169" formatCode="#,##0.00\ &quot;€&quot;"/>
  </numFmts>
  <fonts count="3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Roboto Condensed"/>
    </font>
    <font>
      <b/>
      <sz val="20"/>
      <color rgb="FF102A43"/>
      <name val="Roboto Condensed"/>
    </font>
    <font>
      <b/>
      <sz val="11"/>
      <color theme="0"/>
      <name val="Roboto Condensed"/>
    </font>
    <font>
      <sz val="11"/>
      <name val="Roboto Condensed"/>
    </font>
    <font>
      <sz val="11"/>
      <color rgb="FFFF0000"/>
      <name val="Roboto Condensed"/>
    </font>
    <font>
      <b/>
      <sz val="11"/>
      <color rgb="FF102A43"/>
      <name val="Roboto Condensed"/>
    </font>
    <font>
      <b/>
      <sz val="11"/>
      <name val="Roboto Condensed"/>
    </font>
    <font>
      <b/>
      <sz val="11"/>
      <color rgb="FF000000"/>
      <name val="Roboto Condensed"/>
    </font>
    <font>
      <sz val="10.5"/>
      <color rgb="FF000000"/>
      <name val="Roboto Condensed"/>
    </font>
    <font>
      <b/>
      <sz val="10.5"/>
      <color theme="0"/>
      <name val="Roboto Condensed"/>
    </font>
    <font>
      <b/>
      <sz val="11"/>
      <color rgb="FFD37257"/>
      <name val="Roboto Condensed"/>
    </font>
    <font>
      <sz val="10"/>
      <color rgb="FF000000"/>
      <name val="Roboto Condensed"/>
    </font>
    <font>
      <b/>
      <i/>
      <sz val="11"/>
      <name val="Roboto Condensed"/>
    </font>
    <font>
      <b/>
      <i/>
      <sz val="11"/>
      <color rgb="FF000000"/>
      <name val="Roboto Condensed"/>
    </font>
    <font>
      <b/>
      <sz val="11"/>
      <color theme="0" tint="-0.499984740745262"/>
      <name val="Roboto Condensed"/>
    </font>
    <font>
      <i/>
      <sz val="11"/>
      <color rgb="FF000000"/>
      <name val="Roboto Condensed"/>
    </font>
    <font>
      <b/>
      <sz val="11"/>
      <color theme="1"/>
      <name val="Roboto Condensed"/>
    </font>
    <font>
      <i/>
      <sz val="11"/>
      <name val="Roboto Condensed"/>
    </font>
    <font>
      <i/>
      <sz val="11"/>
      <color theme="1"/>
      <name val="Roboto Condensed"/>
    </font>
    <font>
      <sz val="11"/>
      <color rgb="FFFFC000"/>
      <name val="Roboto Condensed"/>
    </font>
    <font>
      <i/>
      <sz val="10"/>
      <name val="Roboto Condensed"/>
    </font>
    <font>
      <i/>
      <sz val="10"/>
      <color rgb="FF000000"/>
      <name val="Roboto Condensed"/>
    </font>
    <font>
      <i/>
      <sz val="11"/>
      <color theme="0" tint="-0.499984740745262"/>
      <name val="Roboto Condensed"/>
    </font>
    <font>
      <b/>
      <u/>
      <sz val="11"/>
      <color rgb="FFD37257"/>
      <name val="Roboto Condensed"/>
    </font>
    <font>
      <b/>
      <i/>
      <sz val="10"/>
      <color theme="0" tint="-0.34998626667073579"/>
      <name val="Roboto Condensed"/>
    </font>
  </fonts>
  <fills count="2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2DCDB"/>
      </patternFill>
    </fill>
    <fill>
      <patternFill patternType="solid">
        <fgColor rgb="FF33CCCC"/>
        <bgColor indexed="64"/>
      </patternFill>
    </fill>
    <fill>
      <patternFill patternType="solid">
        <fgColor rgb="FFD37257"/>
        <bgColor indexed="64"/>
      </patternFill>
    </fill>
    <fill>
      <patternFill patternType="solid">
        <fgColor rgb="FFEFE7DF"/>
        <bgColor indexed="64"/>
      </patternFill>
    </fill>
    <fill>
      <patternFill patternType="solid">
        <fgColor rgb="FF102A43"/>
        <bgColor indexed="64"/>
      </patternFill>
    </fill>
    <fill>
      <patternFill patternType="solid">
        <fgColor rgb="FFA1C5E9"/>
        <bgColor rgb="FF9DC3E6"/>
      </patternFill>
    </fill>
    <fill>
      <patternFill patternType="solid">
        <fgColor rgb="FFA1C5E9"/>
        <bgColor indexed="64"/>
      </patternFill>
    </fill>
    <fill>
      <patternFill patternType="solid">
        <fgColor rgb="FFEFE7DF"/>
        <bgColor rgb="FFE7E6E6"/>
      </patternFill>
    </fill>
    <fill>
      <patternFill patternType="solid">
        <fgColor rgb="FFFBF9F7"/>
        <bgColor rgb="FFF2DCDB"/>
      </patternFill>
    </fill>
    <fill>
      <patternFill patternType="solid">
        <fgColor theme="0"/>
        <bgColor indexed="64"/>
      </patternFill>
    </fill>
    <fill>
      <patternFill patternType="solid">
        <fgColor rgb="FFEFE7DF"/>
        <bgColor rgb="FF93CDDD"/>
      </patternFill>
    </fill>
    <fill>
      <patternFill patternType="solid">
        <fgColor rgb="FFFFC000"/>
        <bgColor rgb="FFFF99CC"/>
      </patternFill>
    </fill>
    <fill>
      <patternFill patternType="solid">
        <fgColor rgb="FF33CCCC"/>
        <bgColor rgb="FFF2DCDB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BF9F7"/>
        <bgColor rgb="FFCCFFFF"/>
      </patternFill>
    </fill>
    <fill>
      <patternFill patternType="solid">
        <fgColor rgb="FFFBF9F7"/>
        <bgColor rgb="FFDBEEF4"/>
      </patternFill>
    </fill>
    <fill>
      <patternFill patternType="solid">
        <fgColor rgb="FFFBF9F7"/>
        <bgColor rgb="FFFF99CC"/>
      </patternFill>
    </fill>
    <fill>
      <patternFill patternType="solid">
        <fgColor theme="7"/>
        <bgColor indexed="64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rgb="FFDEEBF7"/>
      </patternFill>
    </fill>
  </fills>
  <borders count="47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hair">
        <color indexed="64"/>
      </bottom>
      <diagonal/>
    </border>
  </borders>
  <cellStyleXfs count="10">
    <xf numFmtId="0" fontId="0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vertical="top" wrapText="1"/>
    </xf>
    <xf numFmtId="0" fontId="10" fillId="0" borderId="0" xfId="0" applyFont="1" applyAlignment="1">
      <alignment horizontal="left" vertical="top"/>
    </xf>
    <xf numFmtId="17" fontId="10" fillId="0" borderId="0" xfId="0" applyNumberFormat="1" applyFont="1" applyAlignment="1">
      <alignment horizontal="left" vertical="top" wrapText="1"/>
    </xf>
    <xf numFmtId="0" fontId="8" fillId="7" borderId="37" xfId="0" applyFont="1" applyFill="1" applyBorder="1" applyAlignment="1">
      <alignment horizontal="left" vertical="top"/>
    </xf>
    <xf numFmtId="0" fontId="8" fillId="7" borderId="38" xfId="0" applyFont="1" applyFill="1" applyBorder="1" applyAlignment="1">
      <alignment vertical="top"/>
    </xf>
    <xf numFmtId="0" fontId="8" fillId="7" borderId="39" xfId="0" applyFont="1" applyFill="1" applyBorder="1" applyAlignment="1">
      <alignment vertical="top"/>
    </xf>
    <xf numFmtId="49" fontId="9" fillId="0" borderId="0" xfId="0" applyNumberFormat="1" applyFont="1" applyAlignment="1">
      <alignment vertical="top" wrapText="1"/>
    </xf>
    <xf numFmtId="0" fontId="6" fillId="12" borderId="0" xfId="0" applyFont="1" applyFill="1"/>
    <xf numFmtId="0" fontId="10" fillId="12" borderId="0" xfId="0" applyFont="1" applyFill="1" applyAlignment="1">
      <alignment horizontal="center"/>
    </xf>
    <xf numFmtId="0" fontId="14" fillId="0" borderId="0" xfId="0" applyFont="1"/>
    <xf numFmtId="0" fontId="15" fillId="7" borderId="4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 wrapText="1"/>
    </xf>
    <xf numFmtId="0" fontId="13" fillId="0" borderId="0" xfId="0" applyFont="1"/>
    <xf numFmtId="17" fontId="9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167" fontId="9" fillId="0" borderId="0" xfId="0" applyNumberFormat="1" applyFont="1"/>
    <xf numFmtId="0" fontId="8" fillId="7" borderId="3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8" fillId="7" borderId="3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17" fillId="0" borderId="0" xfId="0" applyFont="1" applyAlignment="1">
      <alignment vertical="center"/>
    </xf>
    <xf numFmtId="44" fontId="12" fillId="5" borderId="6" xfId="0" applyNumberFormat="1" applyFont="1" applyFill="1" applyBorder="1" applyAlignment="1">
      <alignment horizontal="center" vertical="center" wrapText="1"/>
    </xf>
    <xf numFmtId="3" fontId="19" fillId="3" borderId="16" xfId="0" applyNumberFormat="1" applyFont="1" applyFill="1" applyBorder="1" applyAlignment="1">
      <alignment horizontal="center"/>
    </xf>
    <xf numFmtId="9" fontId="19" fillId="3" borderId="16" xfId="0" applyNumberFormat="1" applyFont="1" applyFill="1" applyBorder="1" applyAlignment="1">
      <alignment horizontal="center"/>
    </xf>
    <xf numFmtId="164" fontId="19" fillId="0" borderId="0" xfId="0" applyNumberFormat="1" applyFont="1"/>
    <xf numFmtId="164" fontId="13" fillId="3" borderId="24" xfId="0" applyNumberFormat="1" applyFont="1" applyFill="1" applyBorder="1"/>
    <xf numFmtId="0" fontId="21" fillId="0" borderId="0" xfId="0" applyFont="1"/>
    <xf numFmtId="0" fontId="11" fillId="6" borderId="7" xfId="0" applyFont="1" applyFill="1" applyBorder="1" applyAlignment="1">
      <alignment horizontal="center"/>
    </xf>
    <xf numFmtId="3" fontId="22" fillId="8" borderId="18" xfId="0" applyNumberFormat="1" applyFont="1" applyFill="1" applyBorder="1" applyAlignment="1">
      <alignment horizontal="center"/>
    </xf>
    <xf numFmtId="164" fontId="13" fillId="0" borderId="0" xfId="0" applyNumberFormat="1" applyFont="1"/>
    <xf numFmtId="164" fontId="22" fillId="8" borderId="14" xfId="0" applyNumberFormat="1" applyFont="1" applyFill="1" applyBorder="1"/>
    <xf numFmtId="168" fontId="6" fillId="0" borderId="0" xfId="0" applyNumberFormat="1" applyFont="1"/>
    <xf numFmtId="0" fontId="13" fillId="5" borderId="8" xfId="0" applyFont="1" applyFill="1" applyBorder="1" applyAlignment="1">
      <alignment horizontal="center"/>
    </xf>
    <xf numFmtId="0" fontId="21" fillId="0" borderId="25" xfId="0" applyFont="1" applyBorder="1" applyAlignment="1">
      <alignment horizontal="right"/>
    </xf>
    <xf numFmtId="166" fontId="21" fillId="0" borderId="11" xfId="8" applyNumberFormat="1" applyFont="1" applyBorder="1" applyAlignment="1">
      <alignment horizontal="center"/>
    </xf>
    <xf numFmtId="164" fontId="23" fillId="0" borderId="0" xfId="0" applyNumberFormat="1" applyFont="1"/>
    <xf numFmtId="0" fontId="23" fillId="0" borderId="26" xfId="0" applyFont="1" applyBorder="1" applyAlignment="1">
      <alignment horizontal="right"/>
    </xf>
    <xf numFmtId="166" fontId="23" fillId="0" borderId="12" xfId="8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27" xfId="0" applyFont="1" applyBorder="1" applyAlignment="1">
      <alignment horizontal="right"/>
    </xf>
    <xf numFmtId="2" fontId="23" fillId="0" borderId="13" xfId="8" applyNumberFormat="1" applyFont="1" applyBorder="1" applyAlignment="1">
      <alignment horizontal="center"/>
    </xf>
    <xf numFmtId="167" fontId="6" fillId="0" borderId="0" xfId="0" applyNumberFormat="1" applyFont="1"/>
    <xf numFmtId="0" fontId="21" fillId="0" borderId="0" xfId="0" applyFont="1" applyAlignment="1">
      <alignment horizontal="right"/>
    </xf>
    <xf numFmtId="166" fontId="21" fillId="0" borderId="0" xfId="8" applyNumberFormat="1" applyFont="1" applyBorder="1"/>
    <xf numFmtId="3" fontId="6" fillId="0" borderId="28" xfId="0" applyNumberFormat="1" applyFont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3" fontId="21" fillId="0" borderId="25" xfId="0" applyNumberFormat="1" applyFont="1" applyBorder="1" applyAlignment="1">
      <alignment horizontal="right"/>
    </xf>
    <xf numFmtId="164" fontId="12" fillId="0" borderId="0" xfId="0" applyNumberFormat="1" applyFont="1"/>
    <xf numFmtId="3" fontId="21" fillId="0" borderId="26" xfId="0" applyNumberFormat="1" applyFont="1" applyBorder="1" applyAlignment="1">
      <alignment horizontal="right"/>
    </xf>
    <xf numFmtId="166" fontId="21" fillId="0" borderId="12" xfId="8" applyNumberFormat="1" applyFont="1" applyBorder="1" applyAlignment="1">
      <alignment horizontal="center"/>
    </xf>
    <xf numFmtId="3" fontId="21" fillId="0" borderId="27" xfId="0" applyNumberFormat="1" applyFont="1" applyBorder="1" applyAlignment="1">
      <alignment horizontal="right"/>
    </xf>
    <xf numFmtId="166" fontId="21" fillId="0" borderId="13" xfId="8" applyNumberFormat="1" applyFont="1" applyBorder="1" applyAlignment="1">
      <alignment horizontal="center"/>
    </xf>
    <xf numFmtId="167" fontId="25" fillId="0" borderId="0" xfId="0" applyNumberFormat="1" applyFont="1"/>
    <xf numFmtId="0" fontId="25" fillId="0" borderId="0" xfId="0" applyFont="1"/>
    <xf numFmtId="166" fontId="23" fillId="0" borderId="4" xfId="8" applyNumberFormat="1" applyFont="1" applyBorder="1"/>
    <xf numFmtId="0" fontId="13" fillId="14" borderId="20" xfId="0" applyFont="1" applyFill="1" applyBorder="1" applyAlignment="1">
      <alignment horizontal="center"/>
    </xf>
    <xf numFmtId="164" fontId="12" fillId="14" borderId="30" xfId="0" applyNumberFormat="1" applyFont="1" applyFill="1" applyBorder="1"/>
    <xf numFmtId="164" fontId="18" fillId="0" borderId="0" xfId="0" applyNumberFormat="1" applyFont="1"/>
    <xf numFmtId="0" fontId="13" fillId="15" borderId="20" xfId="0" applyFont="1" applyFill="1" applyBorder="1" applyAlignment="1">
      <alignment horizontal="center"/>
    </xf>
    <xf numFmtId="164" fontId="12" fillId="15" borderId="31" xfId="0" applyNumberFormat="1" applyFont="1" applyFill="1" applyBorder="1"/>
    <xf numFmtId="167" fontId="13" fillId="0" borderId="0" xfId="0" applyNumberFormat="1" applyFont="1"/>
    <xf numFmtId="167" fontId="12" fillId="0" borderId="0" xfId="0" applyNumberFormat="1" applyFont="1"/>
    <xf numFmtId="0" fontId="26" fillId="0" borderId="0" xfId="0" applyFont="1"/>
    <xf numFmtId="0" fontId="22" fillId="0" borderId="0" xfId="0" applyFont="1"/>
    <xf numFmtId="0" fontId="27" fillId="0" borderId="0" xfId="0" applyFont="1"/>
    <xf numFmtId="0" fontId="8" fillId="7" borderId="6" xfId="0" applyFont="1" applyFill="1" applyBorder="1" applyAlignment="1">
      <alignment horizontal="center" vertical="center" wrapText="1"/>
    </xf>
    <xf numFmtId="0" fontId="8" fillId="7" borderId="38" xfId="0" applyFont="1" applyFill="1" applyBorder="1" applyAlignment="1">
      <alignment vertical="top" wrapText="1"/>
    </xf>
    <xf numFmtId="0" fontId="6" fillId="7" borderId="0" xfId="0" applyFont="1" applyFill="1"/>
    <xf numFmtId="0" fontId="6" fillId="12" borderId="0" xfId="0" applyFont="1" applyFill="1" applyAlignment="1">
      <alignment horizontal="center" vertical="center"/>
    </xf>
    <xf numFmtId="3" fontId="23" fillId="18" borderId="20" xfId="0" applyNumberFormat="1" applyFont="1" applyFill="1" applyBorder="1" applyAlignment="1">
      <alignment horizontal="center"/>
    </xf>
    <xf numFmtId="9" fontId="23" fillId="18" borderId="20" xfId="0" applyNumberFormat="1" applyFont="1" applyFill="1" applyBorder="1" applyAlignment="1">
      <alignment horizontal="center"/>
    </xf>
    <xf numFmtId="3" fontId="23" fillId="18" borderId="20" xfId="5" applyNumberFormat="1" applyFont="1" applyFill="1" applyBorder="1" applyAlignment="1">
      <alignment horizontal="center"/>
    </xf>
    <xf numFmtId="3" fontId="6" fillId="19" borderId="20" xfId="0" applyNumberFormat="1" applyFont="1" applyFill="1" applyBorder="1" applyAlignment="1">
      <alignment horizontal="center"/>
    </xf>
    <xf numFmtId="3" fontId="21" fillId="11" borderId="20" xfId="0" applyNumberFormat="1" applyFont="1" applyFill="1" applyBorder="1" applyAlignment="1">
      <alignment horizontal="center"/>
    </xf>
    <xf numFmtId="3" fontId="23" fillId="11" borderId="20" xfId="0" applyNumberFormat="1" applyFont="1" applyFill="1" applyBorder="1" applyAlignment="1">
      <alignment horizontal="center"/>
    </xf>
    <xf numFmtId="164" fontId="12" fillId="18" borderId="33" xfId="0" applyNumberFormat="1" applyFont="1" applyFill="1" applyBorder="1"/>
    <xf numFmtId="164" fontId="12" fillId="18" borderId="30" xfId="0" applyNumberFormat="1" applyFont="1" applyFill="1" applyBorder="1"/>
    <xf numFmtId="164" fontId="12" fillId="19" borderId="30" xfId="0" applyNumberFormat="1" applyFont="1" applyFill="1" applyBorder="1"/>
    <xf numFmtId="164" fontId="12" fillId="11" borderId="30" xfId="0" applyNumberFormat="1" applyFont="1" applyFill="1" applyBorder="1"/>
    <xf numFmtId="0" fontId="19" fillId="3" borderId="40" xfId="0" applyFont="1" applyFill="1" applyBorder="1" applyAlignment="1">
      <alignment horizontal="right"/>
    </xf>
    <xf numFmtId="0" fontId="22" fillId="8" borderId="41" xfId="0" applyFont="1" applyFill="1" applyBorder="1" applyAlignment="1">
      <alignment horizontal="right"/>
    </xf>
    <xf numFmtId="0" fontId="23" fillId="17" borderId="42" xfId="0" applyFont="1" applyFill="1" applyBorder="1" applyAlignment="1">
      <alignment horizontal="right"/>
    </xf>
    <xf numFmtId="0" fontId="24" fillId="17" borderId="42" xfId="0" applyFont="1" applyFill="1" applyBorder="1" applyAlignment="1">
      <alignment horizontal="right"/>
    </xf>
    <xf numFmtId="0" fontId="12" fillId="14" borderId="42" xfId="0" applyFont="1" applyFill="1" applyBorder="1" applyAlignment="1">
      <alignment horizontal="right"/>
    </xf>
    <xf numFmtId="0" fontId="12" fillId="15" borderId="42" xfId="0" applyFont="1" applyFill="1" applyBorder="1" applyAlignment="1">
      <alignment horizontal="right"/>
    </xf>
    <xf numFmtId="0" fontId="6" fillId="16" borderId="0" xfId="0" applyFont="1" applyFill="1"/>
    <xf numFmtId="0" fontId="9" fillId="16" borderId="0" xfId="0" applyFont="1" applyFill="1"/>
    <xf numFmtId="0" fontId="25" fillId="16" borderId="0" xfId="0" applyFont="1" applyFill="1"/>
    <xf numFmtId="0" fontId="21" fillId="2" borderId="0" xfId="0" applyFont="1" applyFill="1"/>
    <xf numFmtId="0" fontId="6" fillId="20" borderId="0" xfId="0" applyFont="1" applyFill="1"/>
    <xf numFmtId="0" fontId="21" fillId="11" borderId="20" xfId="0" applyFont="1" applyFill="1" applyBorder="1" applyAlignment="1">
      <alignment horizontal="center"/>
    </xf>
    <xf numFmtId="9" fontId="21" fillId="11" borderId="20" xfId="0" applyNumberFormat="1" applyFont="1" applyFill="1" applyBorder="1" applyAlignment="1">
      <alignment horizontal="center"/>
    </xf>
    <xf numFmtId="164" fontId="12" fillId="11" borderId="31" xfId="0" applyNumberFormat="1" applyFont="1" applyFill="1" applyBorder="1"/>
    <xf numFmtId="0" fontId="23" fillId="11" borderId="42" xfId="0" applyFont="1" applyFill="1" applyBorder="1" applyAlignment="1">
      <alignment horizontal="right"/>
    </xf>
    <xf numFmtId="0" fontId="13" fillId="4" borderId="0" xfId="0" applyFont="1" applyFill="1"/>
    <xf numFmtId="0" fontId="6" fillId="4" borderId="0" xfId="0" applyFont="1" applyFill="1"/>
    <xf numFmtId="0" fontId="23" fillId="11" borderId="43" xfId="0" applyFont="1" applyFill="1" applyBorder="1" applyAlignment="1">
      <alignment horizontal="right"/>
    </xf>
    <xf numFmtId="0" fontId="21" fillId="11" borderId="22" xfId="0" applyFont="1" applyFill="1" applyBorder="1" applyAlignment="1">
      <alignment horizontal="center"/>
    </xf>
    <xf numFmtId="9" fontId="21" fillId="11" borderId="22" xfId="0" applyNumberFormat="1" applyFont="1" applyFill="1" applyBorder="1" applyAlignment="1">
      <alignment horizontal="center"/>
    </xf>
    <xf numFmtId="164" fontId="12" fillId="11" borderId="32" xfId="0" applyNumberFormat="1" applyFont="1" applyFill="1" applyBorder="1"/>
    <xf numFmtId="0" fontId="6" fillId="4" borderId="5" xfId="0" applyFont="1" applyFill="1" applyBorder="1"/>
    <xf numFmtId="44" fontId="20" fillId="22" borderId="44" xfId="1" applyFont="1" applyFill="1" applyBorder="1"/>
    <xf numFmtId="44" fontId="28" fillId="23" borderId="44" xfId="1" applyFont="1" applyFill="1" applyBorder="1"/>
    <xf numFmtId="44" fontId="20" fillId="23" borderId="44" xfId="1" applyFont="1" applyFill="1" applyBorder="1"/>
    <xf numFmtId="44" fontId="28" fillId="23" borderId="45" xfId="1" applyFont="1" applyFill="1" applyBorder="1"/>
    <xf numFmtId="44" fontId="20" fillId="21" borderId="46" xfId="1" applyFont="1" applyFill="1" applyBorder="1"/>
    <xf numFmtId="0" fontId="30" fillId="6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9" fontId="12" fillId="15" borderId="20" xfId="0" applyNumberFormat="1" applyFont="1" applyFill="1" applyBorder="1" applyAlignment="1">
      <alignment horizontal="center"/>
    </xf>
    <xf numFmtId="0" fontId="10" fillId="0" borderId="0" xfId="0" applyFont="1"/>
    <xf numFmtId="9" fontId="12" fillId="9" borderId="18" xfId="8" applyFont="1" applyFill="1" applyBorder="1" applyAlignment="1">
      <alignment horizontal="center"/>
    </xf>
    <xf numFmtId="9" fontId="12" fillId="14" borderId="20" xfId="0" applyNumberFormat="1" applyFont="1" applyFill="1" applyBorder="1" applyAlignment="1">
      <alignment horizontal="center"/>
    </xf>
    <xf numFmtId="0" fontId="29" fillId="0" borderId="0" xfId="3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7" fontId="9" fillId="0" borderId="20" xfId="0" applyNumberFormat="1" applyFont="1" applyBorder="1" applyAlignment="1">
      <alignment horizontal="center"/>
    </xf>
    <xf numFmtId="0" fontId="9" fillId="0" borderId="20" xfId="0" applyFont="1" applyBorder="1"/>
    <xf numFmtId="169" fontId="9" fillId="12" borderId="0" xfId="0" applyNumberFormat="1" applyFont="1" applyFill="1" applyAlignment="1">
      <alignment horizontal="left"/>
    </xf>
    <xf numFmtId="169" fontId="8" fillId="7" borderId="35" xfId="0" applyNumberFormat="1" applyFont="1" applyFill="1" applyBorder="1" applyAlignment="1">
      <alignment horizontal="center" vertical="center"/>
    </xf>
    <xf numFmtId="169" fontId="19" fillId="3" borderId="16" xfId="0" applyNumberFormat="1" applyFont="1" applyFill="1" applyBorder="1"/>
    <xf numFmtId="169" fontId="22" fillId="8" borderId="18" xfId="0" applyNumberFormat="1" applyFont="1" applyFill="1" applyBorder="1"/>
    <xf numFmtId="169" fontId="23" fillId="18" borderId="20" xfId="0" applyNumberFormat="1" applyFont="1" applyFill="1" applyBorder="1"/>
    <xf numFmtId="169" fontId="23" fillId="18" borderId="20" xfId="5" applyNumberFormat="1" applyFont="1" applyFill="1" applyBorder="1"/>
    <xf numFmtId="169" fontId="6" fillId="19" borderId="20" xfId="0" applyNumberFormat="1" applyFont="1" applyFill="1" applyBorder="1"/>
    <xf numFmtId="169" fontId="21" fillId="11" borderId="20" xfId="0" applyNumberFormat="1" applyFont="1" applyFill="1" applyBorder="1"/>
    <xf numFmtId="169" fontId="23" fillId="11" borderId="20" xfId="0" applyNumberFormat="1" applyFont="1" applyFill="1" applyBorder="1"/>
    <xf numFmtId="169" fontId="13" fillId="14" borderId="20" xfId="0" applyNumberFormat="1" applyFont="1" applyFill="1" applyBorder="1"/>
    <xf numFmtId="169" fontId="13" fillId="15" borderId="20" xfId="0" applyNumberFormat="1" applyFont="1" applyFill="1" applyBorder="1"/>
    <xf numFmtId="169" fontId="23" fillId="11" borderId="22" xfId="0" applyNumberFormat="1" applyFont="1" applyFill="1" applyBorder="1"/>
    <xf numFmtId="169" fontId="6" fillId="0" borderId="0" xfId="0" applyNumberFormat="1" applyFont="1"/>
    <xf numFmtId="169" fontId="8" fillId="7" borderId="36" xfId="0" applyNumberFormat="1" applyFont="1" applyFill="1" applyBorder="1" applyAlignment="1">
      <alignment horizontal="center" vertical="center" wrapText="1"/>
    </xf>
    <xf numFmtId="169" fontId="19" fillId="3" borderId="17" xfId="0" applyNumberFormat="1" applyFont="1" applyFill="1" applyBorder="1"/>
    <xf numFmtId="169" fontId="22" fillId="8" borderId="19" xfId="0" applyNumberFormat="1" applyFont="1" applyFill="1" applyBorder="1"/>
    <xf numFmtId="169" fontId="23" fillId="18" borderId="21" xfId="0" applyNumberFormat="1" applyFont="1" applyFill="1" applyBorder="1"/>
    <xf numFmtId="169" fontId="12" fillId="14" borderId="21" xfId="0" applyNumberFormat="1" applyFont="1" applyFill="1" applyBorder="1"/>
    <xf numFmtId="169" fontId="23" fillId="11" borderId="21" xfId="0" applyNumberFormat="1" applyFont="1" applyFill="1" applyBorder="1"/>
    <xf numFmtId="169" fontId="12" fillId="15" borderId="21" xfId="0" applyNumberFormat="1" applyFont="1" applyFill="1" applyBorder="1"/>
    <xf numFmtId="169" fontId="23" fillId="11" borderId="23" xfId="0" applyNumberFormat="1" applyFont="1" applyFill="1" applyBorder="1"/>
    <xf numFmtId="0" fontId="29" fillId="12" borderId="0" xfId="3" applyFont="1" applyFill="1" applyAlignment="1">
      <alignment horizontal="left" vertical="center"/>
    </xf>
    <xf numFmtId="0" fontId="9" fillId="6" borderId="9" xfId="0" applyFont="1" applyFill="1" applyBorder="1" applyAlignment="1">
      <alignment horizontal="center" vertical="top"/>
    </xf>
    <xf numFmtId="0" fontId="6" fillId="6" borderId="10" xfId="0" applyFont="1" applyFill="1" applyBorder="1" applyAlignment="1">
      <alignment horizontal="center" vertical="top"/>
    </xf>
    <xf numFmtId="0" fontId="16" fillId="0" borderId="0" xfId="0" applyFont="1" applyAlignment="1">
      <alignment horizontal="right" vertical="center"/>
    </xf>
    <xf numFmtId="0" fontId="7" fillId="1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10" borderId="2" xfId="0" applyFont="1" applyFill="1" applyBorder="1" applyAlignment="1">
      <alignment horizontal="center" vertical="center" wrapText="1" shrinkToFit="1"/>
    </xf>
    <xf numFmtId="0" fontId="9" fillId="6" borderId="1" xfId="0" applyFont="1" applyFill="1" applyBorder="1" applyAlignment="1">
      <alignment wrapText="1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</cellXfs>
  <cellStyles count="10">
    <cellStyle name="Link" xfId="3" builtinId="8"/>
    <cellStyle name="Prozent 2" xfId="2" xr:uid="{77091463-5DF5-4CAF-8FA7-39224620A6CA}"/>
    <cellStyle name="Prozent 2 2" xfId="8" xr:uid="{6DF30E5C-3512-478B-948C-D25CE46A1727}"/>
    <cellStyle name="Prozent 3" xfId="7" xr:uid="{F2188706-A2D3-412D-937F-267B756439E4}"/>
    <cellStyle name="Standard" xfId="0" builtinId="0"/>
    <cellStyle name="Standard 2" xfId="5" xr:uid="{0EE0A27F-8F7A-4663-8AFF-C6D3DF00FB18}"/>
    <cellStyle name="Währung" xfId="1" builtinId="4"/>
    <cellStyle name="Währung 2" xfId="4" xr:uid="{DDD9B77C-A846-4FCC-9B95-E2CB75829B0B}"/>
    <cellStyle name="Währung 2 2" xfId="9" xr:uid="{C190CDE3-6B44-4A5D-B8D9-90064BD99D8B}"/>
    <cellStyle name="Währung 3" xfId="6" xr:uid="{F6105D4F-4734-4182-8132-9B3BAB081F22}"/>
  </cellStyles>
  <dxfs count="0"/>
  <tableStyles count="0" defaultTableStyle="TableStyleMedium2" defaultPivotStyle="PivotStyleLight16"/>
  <colors>
    <mruColors>
      <color rgb="FFEFE7DF"/>
      <color rgb="FF102A43"/>
      <color rgb="FFD37257"/>
      <color rgb="FF33CCCC"/>
      <color rgb="FFFBF9F7"/>
      <color rgb="FFCDE0F3"/>
      <color rgb="FFE7FFFF"/>
      <color rgb="FFCCFFFF"/>
      <color rgb="FF66FFFF"/>
      <color rgb="FFDAC7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47626</xdr:rowOff>
    </xdr:from>
    <xdr:to>
      <xdr:col>1</xdr:col>
      <xdr:colOff>1069703</xdr:colOff>
      <xdr:row>0</xdr:row>
      <xdr:rowOff>270511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2FE7034-6328-805A-752C-1FE9C4CF8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6" y="47626"/>
          <a:ext cx="1060177" cy="228600"/>
        </a:xfrm>
        <a:prstGeom prst="rect">
          <a:avLst/>
        </a:prstGeom>
      </xdr:spPr>
    </xdr:pic>
    <xdr:clientData/>
  </xdr:twoCellAnchor>
  <xdr:twoCellAnchor editAs="oneCell">
    <xdr:from>
      <xdr:col>1</xdr:col>
      <xdr:colOff>2807970</xdr:colOff>
      <xdr:row>1</xdr:row>
      <xdr:rowOff>144452</xdr:rowOff>
    </xdr:from>
    <xdr:to>
      <xdr:col>1</xdr:col>
      <xdr:colOff>3014445</xdr:colOff>
      <xdr:row>1</xdr:row>
      <xdr:rowOff>317372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FDB7418-5CB7-9228-DFA6-AD01A256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3720" y="487352"/>
          <a:ext cx="206475" cy="172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1</xdr:row>
      <xdr:rowOff>133350</xdr:rowOff>
    </xdr:from>
    <xdr:to>
      <xdr:col>0</xdr:col>
      <xdr:colOff>1197075</xdr:colOff>
      <xdr:row>1</xdr:row>
      <xdr:rowOff>308175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147EBFD-0008-47BE-BE23-F7354ECE5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476250"/>
          <a:ext cx="216000" cy="1748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66675</xdr:rowOff>
    </xdr:from>
    <xdr:to>
      <xdr:col>0</xdr:col>
      <xdr:colOff>1164952</xdr:colOff>
      <xdr:row>0</xdr:row>
      <xdr:rowOff>295275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354BAC0-8555-4C2E-A685-D10C0F3C4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" y="66675"/>
          <a:ext cx="1060177" cy="228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1060177</xdr:colOff>
      <xdr:row>0</xdr:row>
      <xdr:rowOff>285750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E6DE7C6-6E31-464B-A498-E2F93926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57150"/>
          <a:ext cx="1060177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1375410</xdr:colOff>
      <xdr:row>1</xdr:row>
      <xdr:rowOff>135255</xdr:rowOff>
    </xdr:from>
    <xdr:to>
      <xdr:col>2</xdr:col>
      <xdr:colOff>1591410</xdr:colOff>
      <xdr:row>1</xdr:row>
      <xdr:rowOff>310080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E3FB63-D438-4BDB-9078-7EA2A144D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80385" y="478155"/>
          <a:ext cx="216000" cy="17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F0D11-63D7-42D4-A4AE-774E5BD82F9F}">
  <sheetPr>
    <tabColor theme="9" tint="0.39997558519241921"/>
  </sheetPr>
  <dimension ref="A1:O29"/>
  <sheetViews>
    <sheetView tabSelected="1" zoomScaleNormal="100" workbookViewId="0">
      <pane ySplit="3" topLeftCell="A4" activePane="bottomLeft" state="frozen"/>
      <selection pane="bottomLeft" activeCell="N21" sqref="N21"/>
    </sheetView>
  </sheetViews>
  <sheetFormatPr baseColWidth="10" defaultColWidth="9.140625" defaultRowHeight="15" x14ac:dyDescent="0.25"/>
  <cols>
    <col min="1" max="1" width="4.28515625" style="3" customWidth="1"/>
    <col min="2" max="2" width="63.7109375" style="3" bestFit="1" customWidth="1"/>
    <col min="3" max="3" width="11.7109375" style="1" customWidth="1"/>
    <col min="4" max="4" width="14.7109375" style="134" customWidth="1"/>
    <col min="5" max="5" width="10.140625" style="1" customWidth="1"/>
    <col min="6" max="6" width="14.28515625" style="134" customWidth="1"/>
    <col min="7" max="7" width="1.28515625" style="3" customWidth="1"/>
    <col min="8" max="8" width="17.140625" style="68" customWidth="1"/>
    <col min="9" max="9" width="1.42578125" style="3" customWidth="1"/>
    <col min="10" max="10" width="16.5703125" style="3" bestFit="1" customWidth="1"/>
    <col min="11" max="11" width="1.7109375" style="3" customWidth="1"/>
    <col min="12" max="12" width="17.5703125" style="3" bestFit="1" customWidth="1"/>
    <col min="13" max="13" width="1.5703125" style="3" customWidth="1"/>
    <col min="14" max="14" width="33.42578125" style="3" bestFit="1" customWidth="1"/>
    <col min="15" max="15" width="18" style="3" customWidth="1"/>
    <col min="16" max="16384" width="9.140625" style="3"/>
  </cols>
  <sheetData>
    <row r="1" spans="1:15" ht="27" customHeight="1" x14ac:dyDescent="0.25">
      <c r="A1" s="148"/>
      <c r="B1" s="148"/>
      <c r="C1" s="11"/>
      <c r="D1" s="122"/>
      <c r="E1" s="12"/>
      <c r="F1" s="146" t="s">
        <v>0</v>
      </c>
      <c r="G1" s="146"/>
      <c r="H1" s="146"/>
      <c r="I1" s="146"/>
      <c r="J1" s="146"/>
      <c r="O1" s="112" t="s">
        <v>20</v>
      </c>
    </row>
    <row r="2" spans="1:15" ht="35.1" customHeight="1" thickBot="1" x14ac:dyDescent="0.3">
      <c r="A2" s="147" t="s">
        <v>40</v>
      </c>
      <c r="B2" s="147"/>
      <c r="C2" s="147"/>
      <c r="D2" s="147"/>
      <c r="E2" s="147"/>
      <c r="F2" s="147"/>
      <c r="G2" s="147"/>
      <c r="H2" s="147"/>
      <c r="I2" s="147"/>
      <c r="J2" s="147"/>
      <c r="N2" s="2"/>
    </row>
    <row r="3" spans="1:15" ht="45.75" thickBot="1" x14ac:dyDescent="0.3">
      <c r="A3" s="72"/>
      <c r="B3" s="21" t="s">
        <v>7</v>
      </c>
      <c r="C3" s="22" t="s">
        <v>6</v>
      </c>
      <c r="D3" s="123" t="s">
        <v>10</v>
      </c>
      <c r="E3" s="23" t="s">
        <v>8</v>
      </c>
      <c r="F3" s="135" t="s">
        <v>9</v>
      </c>
      <c r="G3" s="24"/>
      <c r="H3" s="70" t="s">
        <v>11</v>
      </c>
      <c r="I3" s="25"/>
      <c r="J3" s="111" t="s">
        <v>12</v>
      </c>
      <c r="K3" s="2"/>
      <c r="L3" s="26" t="s">
        <v>13</v>
      </c>
      <c r="M3" s="2"/>
      <c r="N3" s="149" t="s">
        <v>16</v>
      </c>
      <c r="O3" s="150"/>
    </row>
    <row r="4" spans="1:15" s="31" customFormat="1" ht="15.75" thickBot="1" x14ac:dyDescent="0.3">
      <c r="A4" s="93"/>
      <c r="B4" s="84" t="s">
        <v>41</v>
      </c>
      <c r="C4" s="27">
        <f>C5+C21+C22</f>
        <v>1300</v>
      </c>
      <c r="D4" s="124">
        <f>D5+D21+D22</f>
        <v>271834</v>
      </c>
      <c r="E4" s="28">
        <v>0.4</v>
      </c>
      <c r="F4" s="136">
        <f>ROUND(D4*(1-E4),-1)</f>
        <v>163100</v>
      </c>
      <c r="G4" s="29"/>
      <c r="H4" s="30">
        <f>SUM(F4*$L$5*$L$10)</f>
        <v>163100</v>
      </c>
      <c r="I4" s="3"/>
      <c r="J4" s="110">
        <f>H4/1.07</f>
        <v>152429.90654205607</v>
      </c>
      <c r="L4" s="32" t="s">
        <v>14</v>
      </c>
      <c r="M4" s="3"/>
      <c r="N4" s="151" t="s">
        <v>14</v>
      </c>
      <c r="O4" s="152"/>
    </row>
    <row r="5" spans="1:15" ht="15.75" thickBot="1" x14ac:dyDescent="0.3">
      <c r="A5" s="90"/>
      <c r="B5" s="85" t="s">
        <v>42</v>
      </c>
      <c r="C5" s="33">
        <f>SUM(C6:C20)</f>
        <v>1254</v>
      </c>
      <c r="D5" s="125">
        <f>SUM(D6:D20)</f>
        <v>263570</v>
      </c>
      <c r="E5" s="115">
        <v>0.4</v>
      </c>
      <c r="F5" s="137">
        <f t="shared" ref="F5:F26" si="0">ROUND(D5*(1-E5),-1)</f>
        <v>158140</v>
      </c>
      <c r="G5" s="34"/>
      <c r="H5" s="35">
        <f>SUM(F5*$L$5*$L$10)</f>
        <v>158140</v>
      </c>
      <c r="I5" s="36"/>
      <c r="J5" s="106">
        <f t="shared" ref="J5:J26" si="1">H5/1.07</f>
        <v>147794.39252336448</v>
      </c>
      <c r="K5" s="36"/>
      <c r="L5" s="37">
        <v>1</v>
      </c>
      <c r="M5" s="36"/>
      <c r="N5" s="38" t="s">
        <v>22</v>
      </c>
      <c r="O5" s="39">
        <v>1</v>
      </c>
    </row>
    <row r="6" spans="1:15" s="18" customFormat="1" x14ac:dyDescent="0.25">
      <c r="A6" s="91"/>
      <c r="B6" s="86" t="s">
        <v>43</v>
      </c>
      <c r="C6" s="74">
        <v>176</v>
      </c>
      <c r="D6" s="126">
        <v>27506</v>
      </c>
      <c r="E6" s="75">
        <v>0.1</v>
      </c>
      <c r="F6" s="138">
        <f t="shared" si="0"/>
        <v>24760</v>
      </c>
      <c r="G6" s="40"/>
      <c r="H6" s="80">
        <f t="shared" ref="H6:H26" si="2">SUM(F6*$L$5*$L$10)</f>
        <v>24760</v>
      </c>
      <c r="I6" s="20"/>
      <c r="J6" s="107">
        <f t="shared" si="1"/>
        <v>23140.186915887851</v>
      </c>
      <c r="K6" s="20"/>
      <c r="L6" s="20"/>
      <c r="M6" s="20"/>
      <c r="N6" s="41" t="s">
        <v>23</v>
      </c>
      <c r="O6" s="42">
        <v>0.5</v>
      </c>
    </row>
    <row r="7" spans="1:15" s="18" customFormat="1" ht="15.75" thickBot="1" x14ac:dyDescent="0.3">
      <c r="A7" s="91"/>
      <c r="B7" s="86" t="s">
        <v>44</v>
      </c>
      <c r="C7" s="74">
        <v>16</v>
      </c>
      <c r="D7" s="126">
        <v>1223</v>
      </c>
      <c r="E7" s="75">
        <v>0.1</v>
      </c>
      <c r="F7" s="138">
        <f t="shared" si="0"/>
        <v>1100</v>
      </c>
      <c r="G7" s="43"/>
      <c r="H7" s="81">
        <f t="shared" si="2"/>
        <v>1100</v>
      </c>
      <c r="I7" s="20"/>
      <c r="J7" s="107">
        <f t="shared" si="1"/>
        <v>1028.0373831775701</v>
      </c>
      <c r="K7" s="20"/>
      <c r="L7" s="20"/>
      <c r="M7" s="20"/>
      <c r="N7" s="44" t="s">
        <v>24</v>
      </c>
      <c r="O7" s="45">
        <v>0.75</v>
      </c>
    </row>
    <row r="8" spans="1:15" ht="15.75" thickBot="1" x14ac:dyDescent="0.3">
      <c r="A8" s="90"/>
      <c r="B8" s="86" t="s">
        <v>45</v>
      </c>
      <c r="C8" s="74">
        <v>25</v>
      </c>
      <c r="D8" s="126">
        <v>3328</v>
      </c>
      <c r="E8" s="75">
        <v>0.1</v>
      </c>
      <c r="F8" s="138">
        <f t="shared" si="0"/>
        <v>3000</v>
      </c>
      <c r="G8" s="40"/>
      <c r="H8" s="81">
        <f t="shared" si="2"/>
        <v>3000</v>
      </c>
      <c r="I8" s="46"/>
      <c r="J8" s="107">
        <f t="shared" si="1"/>
        <v>2803.7383177570091</v>
      </c>
      <c r="K8" s="46"/>
      <c r="L8" s="46"/>
      <c r="M8" s="46"/>
      <c r="N8" s="47"/>
      <c r="O8" s="48"/>
    </row>
    <row r="9" spans="1:15" ht="15.75" thickBot="1" x14ac:dyDescent="0.3">
      <c r="A9" s="90"/>
      <c r="B9" s="87" t="s">
        <v>46</v>
      </c>
      <c r="C9" s="74">
        <v>114</v>
      </c>
      <c r="D9" s="126">
        <v>22373</v>
      </c>
      <c r="E9" s="75">
        <v>0.1</v>
      </c>
      <c r="F9" s="138">
        <f t="shared" si="0"/>
        <v>20140</v>
      </c>
      <c r="G9" s="40"/>
      <c r="H9" s="81">
        <f t="shared" si="2"/>
        <v>20140</v>
      </c>
      <c r="I9" s="46"/>
      <c r="J9" s="107">
        <f t="shared" si="1"/>
        <v>18822.429906542056</v>
      </c>
      <c r="K9" s="46"/>
      <c r="L9" s="32" t="s">
        <v>15</v>
      </c>
      <c r="M9" s="46"/>
      <c r="N9" s="144" t="s">
        <v>19</v>
      </c>
      <c r="O9" s="145"/>
    </row>
    <row r="10" spans="1:15" ht="15.75" thickBot="1" x14ac:dyDescent="0.3">
      <c r="A10" s="90"/>
      <c r="B10" s="86" t="s">
        <v>47</v>
      </c>
      <c r="C10" s="76">
        <v>4</v>
      </c>
      <c r="D10" s="127">
        <v>720</v>
      </c>
      <c r="E10" s="75">
        <v>0.1</v>
      </c>
      <c r="F10" s="138">
        <f t="shared" si="0"/>
        <v>650</v>
      </c>
      <c r="G10" s="40"/>
      <c r="H10" s="81">
        <f t="shared" si="2"/>
        <v>650</v>
      </c>
      <c r="I10" s="46"/>
      <c r="J10" s="107">
        <f t="shared" si="1"/>
        <v>607.47663551401865</v>
      </c>
      <c r="K10" s="46"/>
      <c r="L10" s="37">
        <v>1</v>
      </c>
      <c r="M10" s="46"/>
      <c r="N10" s="49" t="s">
        <v>18</v>
      </c>
      <c r="O10" s="50" t="s">
        <v>17</v>
      </c>
    </row>
    <row r="11" spans="1:15" x14ac:dyDescent="0.25">
      <c r="A11" s="90"/>
      <c r="B11" s="86" t="s">
        <v>48</v>
      </c>
      <c r="C11" s="76">
        <v>12</v>
      </c>
      <c r="D11" s="127">
        <v>1200</v>
      </c>
      <c r="E11" s="75">
        <v>0.1</v>
      </c>
      <c r="F11" s="138">
        <f t="shared" si="0"/>
        <v>1080</v>
      </c>
      <c r="G11" s="40"/>
      <c r="H11" s="81">
        <f t="shared" si="2"/>
        <v>1080</v>
      </c>
      <c r="I11" s="46"/>
      <c r="J11" s="107">
        <f t="shared" si="1"/>
        <v>1009.3457943925233</v>
      </c>
      <c r="K11" s="46"/>
      <c r="L11" s="46"/>
      <c r="M11" s="46"/>
      <c r="N11" s="51" t="s">
        <v>1</v>
      </c>
      <c r="O11" s="39">
        <v>0.8</v>
      </c>
    </row>
    <row r="12" spans="1:15" x14ac:dyDescent="0.25">
      <c r="A12" s="90"/>
      <c r="B12" s="86" t="s">
        <v>49</v>
      </c>
      <c r="C12" s="77">
        <v>42</v>
      </c>
      <c r="D12" s="128">
        <v>7772</v>
      </c>
      <c r="E12" s="75">
        <v>0.1</v>
      </c>
      <c r="F12" s="138">
        <f t="shared" si="0"/>
        <v>6990</v>
      </c>
      <c r="G12" s="52"/>
      <c r="H12" s="82">
        <f>SUM(F12*$L$5*$L$10)</f>
        <v>6990</v>
      </c>
      <c r="I12" s="46"/>
      <c r="J12" s="107">
        <f t="shared" si="1"/>
        <v>6532.7102803738317</v>
      </c>
      <c r="K12" s="46"/>
      <c r="L12" s="46"/>
      <c r="M12" s="46"/>
      <c r="N12" s="53" t="s">
        <v>2</v>
      </c>
      <c r="O12" s="54">
        <v>0.9</v>
      </c>
    </row>
    <row r="13" spans="1:15" s="18" customFormat="1" ht="15.75" thickBot="1" x14ac:dyDescent="0.3">
      <c r="A13" s="91"/>
      <c r="B13" s="86" t="s">
        <v>50</v>
      </c>
      <c r="C13" s="78">
        <v>114</v>
      </c>
      <c r="D13" s="129">
        <v>26482</v>
      </c>
      <c r="E13" s="75">
        <v>0.1</v>
      </c>
      <c r="F13" s="138">
        <f t="shared" si="0"/>
        <v>23830</v>
      </c>
      <c r="G13" s="40"/>
      <c r="H13" s="82">
        <f>SUM(F13*$L$5*$L$10)</f>
        <v>23830</v>
      </c>
      <c r="I13" s="20"/>
      <c r="J13" s="107">
        <f t="shared" si="1"/>
        <v>22271.028037383177</v>
      </c>
      <c r="K13" s="20"/>
      <c r="L13" s="20"/>
      <c r="M13" s="20"/>
      <c r="N13" s="55" t="s">
        <v>3</v>
      </c>
      <c r="O13" s="56">
        <v>1</v>
      </c>
    </row>
    <row r="14" spans="1:15" s="58" customFormat="1" x14ac:dyDescent="0.25">
      <c r="A14" s="92"/>
      <c r="B14" s="86" t="s">
        <v>51</v>
      </c>
      <c r="C14" s="78">
        <v>190</v>
      </c>
      <c r="D14" s="129">
        <v>44598</v>
      </c>
      <c r="E14" s="75">
        <v>0.1</v>
      </c>
      <c r="F14" s="138">
        <f t="shared" si="0"/>
        <v>40140</v>
      </c>
      <c r="G14" s="40"/>
      <c r="H14" s="83">
        <f>SUM(F14*$L$5*$L$10)</f>
        <v>40140</v>
      </c>
      <c r="I14" s="57"/>
      <c r="J14" s="107">
        <f t="shared" si="1"/>
        <v>37514.018691588783</v>
      </c>
      <c r="K14" s="57"/>
      <c r="L14" s="57"/>
      <c r="M14" s="57"/>
      <c r="O14" s="59"/>
    </row>
    <row r="15" spans="1:15" s="18" customFormat="1" x14ac:dyDescent="0.25">
      <c r="A15" s="91"/>
      <c r="B15" s="86" t="s">
        <v>52</v>
      </c>
      <c r="C15" s="78">
        <v>42</v>
      </c>
      <c r="D15" s="129">
        <v>7354</v>
      </c>
      <c r="E15" s="75">
        <v>0.1</v>
      </c>
      <c r="F15" s="138">
        <f t="shared" si="0"/>
        <v>6620</v>
      </c>
      <c r="G15" s="40"/>
      <c r="H15" s="83">
        <f t="shared" ref="H15:H20" si="3">SUM(F15*$L$5*$L$10)</f>
        <v>6620</v>
      </c>
      <c r="I15" s="20"/>
      <c r="J15" s="107">
        <f t="shared" si="1"/>
        <v>6186.9158878504668</v>
      </c>
      <c r="K15" s="20"/>
      <c r="L15" s="20"/>
      <c r="M15" s="20"/>
      <c r="N15" s="20"/>
      <c r="O15" s="20"/>
    </row>
    <row r="16" spans="1:15" s="18" customFormat="1" x14ac:dyDescent="0.25">
      <c r="A16" s="91"/>
      <c r="B16" s="86" t="s">
        <v>53</v>
      </c>
      <c r="C16" s="79">
        <v>188</v>
      </c>
      <c r="D16" s="130">
        <v>46006</v>
      </c>
      <c r="E16" s="75">
        <v>0.1</v>
      </c>
      <c r="F16" s="138">
        <f t="shared" si="0"/>
        <v>41410</v>
      </c>
      <c r="G16" s="40"/>
      <c r="H16" s="83">
        <f t="shared" si="3"/>
        <v>41410</v>
      </c>
      <c r="I16" s="20"/>
      <c r="J16" s="107">
        <f t="shared" si="1"/>
        <v>38700.93457943925</v>
      </c>
      <c r="K16" s="20"/>
      <c r="L16" s="20"/>
      <c r="M16" s="20"/>
      <c r="N16" s="20"/>
      <c r="O16" s="20"/>
    </row>
    <row r="17" spans="1:15" x14ac:dyDescent="0.25">
      <c r="A17" s="90"/>
      <c r="B17" s="86" t="s">
        <v>54</v>
      </c>
      <c r="C17" s="78">
        <v>19</v>
      </c>
      <c r="D17" s="129">
        <v>1467</v>
      </c>
      <c r="E17" s="75">
        <v>0.1</v>
      </c>
      <c r="F17" s="138">
        <f t="shared" si="0"/>
        <v>1320</v>
      </c>
      <c r="G17" s="40"/>
      <c r="H17" s="83">
        <f t="shared" si="3"/>
        <v>1320</v>
      </c>
      <c r="I17" s="46"/>
      <c r="J17" s="107">
        <f t="shared" si="1"/>
        <v>1233.6448598130839</v>
      </c>
      <c r="K17" s="46"/>
      <c r="L17" s="46"/>
      <c r="M17" s="20"/>
      <c r="N17" s="20"/>
      <c r="O17" s="20"/>
    </row>
    <row r="18" spans="1:15" x14ac:dyDescent="0.25">
      <c r="A18" s="90"/>
      <c r="B18" s="86" t="s">
        <v>55</v>
      </c>
      <c r="C18" s="78">
        <v>132</v>
      </c>
      <c r="D18" s="129">
        <v>29679</v>
      </c>
      <c r="E18" s="75">
        <v>0.1</v>
      </c>
      <c r="F18" s="138">
        <f t="shared" si="0"/>
        <v>26710</v>
      </c>
      <c r="G18" s="40"/>
      <c r="H18" s="83">
        <f t="shared" si="3"/>
        <v>26710</v>
      </c>
      <c r="I18" s="46"/>
      <c r="J18" s="107">
        <f t="shared" si="1"/>
        <v>24962.616822429904</v>
      </c>
      <c r="K18" s="46"/>
      <c r="L18" s="46"/>
      <c r="M18" s="20"/>
      <c r="N18" s="20"/>
      <c r="O18" s="20"/>
    </row>
    <row r="19" spans="1:15" x14ac:dyDescent="0.25">
      <c r="A19" s="90"/>
      <c r="B19" s="86" t="s">
        <v>56</v>
      </c>
      <c r="C19" s="78">
        <v>136</v>
      </c>
      <c r="D19" s="129">
        <v>33870</v>
      </c>
      <c r="E19" s="75">
        <v>0.1</v>
      </c>
      <c r="F19" s="138">
        <f t="shared" si="0"/>
        <v>30480</v>
      </c>
      <c r="G19" s="40"/>
      <c r="H19" s="83">
        <f t="shared" si="3"/>
        <v>30480</v>
      </c>
      <c r="I19" s="46"/>
      <c r="J19" s="107">
        <f t="shared" si="1"/>
        <v>28485.981308411214</v>
      </c>
      <c r="K19" s="46"/>
      <c r="L19" s="46"/>
      <c r="M19" s="20"/>
      <c r="N19" s="20"/>
      <c r="O19" s="20"/>
    </row>
    <row r="20" spans="1:15" x14ac:dyDescent="0.25">
      <c r="A20" s="90"/>
      <c r="B20" s="86" t="s">
        <v>57</v>
      </c>
      <c r="C20" s="78">
        <v>44</v>
      </c>
      <c r="D20" s="129">
        <v>9992</v>
      </c>
      <c r="E20" s="75">
        <v>0.1</v>
      </c>
      <c r="F20" s="138">
        <f t="shared" si="0"/>
        <v>8990</v>
      </c>
      <c r="G20" s="40"/>
      <c r="H20" s="83">
        <f t="shared" si="3"/>
        <v>8990</v>
      </c>
      <c r="I20" s="46"/>
      <c r="J20" s="107">
        <f t="shared" si="1"/>
        <v>8401.8691588785041</v>
      </c>
      <c r="K20" s="46"/>
      <c r="L20" s="46"/>
      <c r="M20" s="20"/>
      <c r="N20" s="20"/>
      <c r="O20" s="20"/>
    </row>
    <row r="21" spans="1:15" x14ac:dyDescent="0.25">
      <c r="A21" s="94"/>
      <c r="B21" s="88" t="s">
        <v>58</v>
      </c>
      <c r="C21" s="60">
        <v>17</v>
      </c>
      <c r="D21" s="131">
        <v>4402</v>
      </c>
      <c r="E21" s="116">
        <v>0.1</v>
      </c>
      <c r="F21" s="139">
        <f>ROUND(D21*(1-E21),-1)</f>
        <v>3960</v>
      </c>
      <c r="G21" s="52"/>
      <c r="H21" s="61">
        <f t="shared" si="2"/>
        <v>3960</v>
      </c>
      <c r="I21" s="46"/>
      <c r="J21" s="108">
        <f t="shared" si="1"/>
        <v>3700.934579439252</v>
      </c>
      <c r="K21" s="46"/>
      <c r="L21" s="46"/>
      <c r="M21" s="20"/>
      <c r="N21" s="20"/>
      <c r="O21" s="20"/>
    </row>
    <row r="22" spans="1:15" s="16" customFormat="1" x14ac:dyDescent="0.25">
      <c r="A22" s="99"/>
      <c r="B22" s="89" t="s">
        <v>59</v>
      </c>
      <c r="C22" s="63">
        <f>SUM(C23:C26)</f>
        <v>29</v>
      </c>
      <c r="D22" s="132">
        <f>SUM(D23:D26)</f>
        <v>3862</v>
      </c>
      <c r="E22" s="113">
        <v>0.2</v>
      </c>
      <c r="F22" s="141">
        <f t="shared" si="0"/>
        <v>3090</v>
      </c>
      <c r="G22" s="52"/>
      <c r="H22" s="64">
        <f t="shared" si="2"/>
        <v>3090</v>
      </c>
      <c r="I22" s="65"/>
      <c r="J22" s="108">
        <f t="shared" si="1"/>
        <v>2887.8504672897193</v>
      </c>
      <c r="K22" s="65"/>
      <c r="L22" s="65"/>
      <c r="M22" s="66"/>
      <c r="N22" s="66"/>
      <c r="O22" s="66"/>
    </row>
    <row r="23" spans="1:15" x14ac:dyDescent="0.25">
      <c r="A23" s="100"/>
      <c r="B23" s="98" t="s">
        <v>60</v>
      </c>
      <c r="C23" s="95">
        <v>6</v>
      </c>
      <c r="D23" s="129">
        <v>727</v>
      </c>
      <c r="E23" s="96">
        <v>0.1</v>
      </c>
      <c r="F23" s="140">
        <f t="shared" si="0"/>
        <v>650</v>
      </c>
      <c r="G23" s="40"/>
      <c r="H23" s="97">
        <f t="shared" si="2"/>
        <v>650</v>
      </c>
      <c r="I23" s="46"/>
      <c r="J23" s="107">
        <f t="shared" si="1"/>
        <v>607.47663551401865</v>
      </c>
      <c r="K23" s="46"/>
      <c r="L23" s="46"/>
      <c r="M23" s="20"/>
      <c r="N23" s="20"/>
      <c r="O23" s="20"/>
    </row>
    <row r="24" spans="1:15" x14ac:dyDescent="0.25">
      <c r="A24" s="100"/>
      <c r="B24" s="98" t="s">
        <v>61</v>
      </c>
      <c r="C24" s="95">
        <v>4</v>
      </c>
      <c r="D24" s="129">
        <v>911</v>
      </c>
      <c r="E24" s="96">
        <v>0.1</v>
      </c>
      <c r="F24" s="140">
        <f t="shared" si="0"/>
        <v>820</v>
      </c>
      <c r="G24" s="62"/>
      <c r="H24" s="97">
        <f t="shared" si="2"/>
        <v>820</v>
      </c>
      <c r="I24" s="46"/>
      <c r="J24" s="107">
        <f t="shared" si="1"/>
        <v>766.35514018691583</v>
      </c>
      <c r="K24" s="46"/>
      <c r="L24" s="46"/>
      <c r="M24" s="20"/>
      <c r="N24" s="20"/>
      <c r="O24" s="20"/>
    </row>
    <row r="25" spans="1:15" x14ac:dyDescent="0.25">
      <c r="A25" s="100"/>
      <c r="B25" s="98" t="s">
        <v>62</v>
      </c>
      <c r="C25" s="95">
        <v>6</v>
      </c>
      <c r="D25" s="130">
        <v>529</v>
      </c>
      <c r="E25" s="96">
        <v>0.1</v>
      </c>
      <c r="F25" s="140">
        <f t="shared" si="0"/>
        <v>480</v>
      </c>
      <c r="G25" s="40"/>
      <c r="H25" s="97">
        <f t="shared" si="2"/>
        <v>480</v>
      </c>
      <c r="I25" s="46"/>
      <c r="J25" s="107">
        <f t="shared" si="1"/>
        <v>448.59813084112147</v>
      </c>
      <c r="K25" s="46"/>
      <c r="L25" s="46"/>
      <c r="M25" s="20"/>
      <c r="N25" s="20"/>
      <c r="O25" s="20"/>
    </row>
    <row r="26" spans="1:15" ht="15.75" thickBot="1" x14ac:dyDescent="0.3">
      <c r="A26" s="105"/>
      <c r="B26" s="101" t="s">
        <v>63</v>
      </c>
      <c r="C26" s="102">
        <v>13</v>
      </c>
      <c r="D26" s="133">
        <v>1695</v>
      </c>
      <c r="E26" s="103">
        <v>0.1</v>
      </c>
      <c r="F26" s="142">
        <f t="shared" si="0"/>
        <v>1530</v>
      </c>
      <c r="G26" s="40"/>
      <c r="H26" s="104">
        <f t="shared" si="2"/>
        <v>1530</v>
      </c>
      <c r="I26" s="46"/>
      <c r="J26" s="109">
        <f t="shared" si="1"/>
        <v>1429.9065420560746</v>
      </c>
      <c r="K26" s="46"/>
      <c r="L26" s="46"/>
      <c r="M26" s="20"/>
      <c r="N26" s="20"/>
      <c r="O26" s="20"/>
    </row>
    <row r="27" spans="1:15" x14ac:dyDescent="0.25">
      <c r="B27" s="67" t="s">
        <v>5</v>
      </c>
      <c r="M27" s="20"/>
      <c r="N27" s="20"/>
      <c r="O27" s="20"/>
    </row>
    <row r="28" spans="1:15" x14ac:dyDescent="0.25">
      <c r="B28" s="67"/>
      <c r="M28" s="20"/>
      <c r="N28" s="20"/>
      <c r="O28" s="20"/>
    </row>
    <row r="29" spans="1:15" x14ac:dyDescent="0.25">
      <c r="B29" s="69"/>
    </row>
  </sheetData>
  <autoFilter ref="B3:O3" xr:uid="{F23F0D11-63D7-42D4-A4AE-774E5BD82F9F}"/>
  <mergeCells count="6">
    <mergeCell ref="N9:O9"/>
    <mergeCell ref="F1:J1"/>
    <mergeCell ref="A2:J2"/>
    <mergeCell ref="A1:B1"/>
    <mergeCell ref="N3:O3"/>
    <mergeCell ref="N4:O4"/>
  </mergeCells>
  <pageMargins left="0.7" right="0.7" top="0.78740157499999996" bottom="0.78740157499999996" header="0.3" footer="0.3"/>
  <ignoredErrors>
    <ignoredError sqref="C5:D5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7E5B-EF95-4005-A67A-BC7CE2178067}">
  <sheetPr>
    <tabColor rgb="FFD37257"/>
  </sheetPr>
  <dimension ref="A1:D20"/>
  <sheetViews>
    <sheetView zoomScaleNormal="100" workbookViewId="0">
      <pane ySplit="3" topLeftCell="A4" activePane="bottomLeft" state="frozen"/>
      <selection activeCell="B28" sqref="B28"/>
      <selection pane="bottomLeft" activeCell="F12" sqref="F12"/>
    </sheetView>
  </sheetViews>
  <sheetFormatPr baseColWidth="10" defaultColWidth="11.42578125" defaultRowHeight="15" x14ac:dyDescent="0.25"/>
  <cols>
    <col min="1" max="1" width="53" style="3" customWidth="1"/>
    <col min="2" max="2" width="16" style="19" customWidth="1"/>
    <col min="3" max="3" width="3.7109375" style="19" customWidth="1"/>
    <col min="4" max="16384" width="11.42578125" style="3"/>
  </cols>
  <sheetData>
    <row r="1" spans="1:4" ht="27" customHeight="1" x14ac:dyDescent="0.25">
      <c r="A1" s="73"/>
      <c r="B1" s="143"/>
      <c r="C1" s="117"/>
      <c r="D1" s="2" t="s">
        <v>20</v>
      </c>
    </row>
    <row r="2" spans="1:4" s="13" customFormat="1" ht="35.1" customHeight="1" thickBot="1" x14ac:dyDescent="0.3">
      <c r="A2" s="153" t="s">
        <v>80</v>
      </c>
      <c r="B2" s="153"/>
      <c r="C2" s="118"/>
    </row>
    <row r="3" spans="1:4" s="13" customFormat="1" ht="14.25" x14ac:dyDescent="0.25">
      <c r="A3" s="14" t="s">
        <v>21</v>
      </c>
      <c r="B3" s="15" t="s">
        <v>25</v>
      </c>
      <c r="C3" s="119"/>
    </row>
    <row r="4" spans="1:4" x14ac:dyDescent="0.25">
      <c r="A4" s="121" t="s">
        <v>64</v>
      </c>
      <c r="B4" s="120">
        <v>45931</v>
      </c>
      <c r="C4" s="17"/>
    </row>
    <row r="5" spans="1:4" ht="15" customHeight="1" x14ac:dyDescent="0.25">
      <c r="A5" s="121" t="s">
        <v>65</v>
      </c>
      <c r="B5" s="120">
        <v>45931</v>
      </c>
      <c r="C5" s="17"/>
    </row>
    <row r="6" spans="1:4" x14ac:dyDescent="0.25">
      <c r="A6" s="121" t="s">
        <v>66</v>
      </c>
      <c r="B6" s="120">
        <v>45931</v>
      </c>
      <c r="C6" s="17"/>
    </row>
    <row r="7" spans="1:4" x14ac:dyDescent="0.25">
      <c r="A7" s="121" t="s">
        <v>67</v>
      </c>
      <c r="B7" s="120">
        <v>45931</v>
      </c>
      <c r="C7" s="17"/>
    </row>
    <row r="8" spans="1:4" x14ac:dyDescent="0.25">
      <c r="A8" s="121" t="s">
        <v>68</v>
      </c>
      <c r="B8" s="120">
        <v>45931</v>
      </c>
      <c r="C8" s="17"/>
    </row>
    <row r="9" spans="1:4" x14ac:dyDescent="0.25">
      <c r="A9" s="121" t="s">
        <v>69</v>
      </c>
      <c r="B9" s="120">
        <v>45931</v>
      </c>
      <c r="C9" s="17"/>
    </row>
    <row r="10" spans="1:4" x14ac:dyDescent="0.25">
      <c r="A10" s="121" t="s">
        <v>70</v>
      </c>
      <c r="B10" s="120">
        <v>45931</v>
      </c>
      <c r="C10" s="17"/>
    </row>
    <row r="11" spans="1:4" x14ac:dyDescent="0.25">
      <c r="A11" s="121" t="s">
        <v>71</v>
      </c>
      <c r="B11" s="120">
        <v>45931</v>
      </c>
      <c r="C11" s="17"/>
    </row>
    <row r="12" spans="1:4" x14ac:dyDescent="0.25">
      <c r="A12" s="121" t="s">
        <v>72</v>
      </c>
      <c r="B12" s="120">
        <v>45931</v>
      </c>
      <c r="C12" s="17"/>
    </row>
    <row r="13" spans="1:4" x14ac:dyDescent="0.25">
      <c r="A13" s="121" t="s">
        <v>73</v>
      </c>
      <c r="B13" s="120">
        <v>45931</v>
      </c>
      <c r="C13" s="17"/>
    </row>
    <row r="14" spans="1:4" x14ac:dyDescent="0.25">
      <c r="A14" s="121" t="s">
        <v>74</v>
      </c>
      <c r="B14" s="120">
        <v>45931</v>
      </c>
      <c r="C14" s="17"/>
    </row>
    <row r="15" spans="1:4" x14ac:dyDescent="0.25">
      <c r="A15" s="121" t="s">
        <v>75</v>
      </c>
      <c r="B15" s="120">
        <v>45931</v>
      </c>
      <c r="C15" s="17"/>
    </row>
    <row r="16" spans="1:4" x14ac:dyDescent="0.25">
      <c r="A16" s="121" t="s">
        <v>76</v>
      </c>
      <c r="B16" s="120">
        <v>45931</v>
      </c>
      <c r="C16" s="17"/>
    </row>
    <row r="17" spans="1:3" x14ac:dyDescent="0.25">
      <c r="A17" s="121" t="s">
        <v>77</v>
      </c>
      <c r="B17" s="120">
        <v>45931</v>
      </c>
      <c r="C17" s="17"/>
    </row>
    <row r="18" spans="1:3" x14ac:dyDescent="0.25">
      <c r="A18" s="121" t="s">
        <v>78</v>
      </c>
      <c r="B18" s="120">
        <v>45931</v>
      </c>
      <c r="C18" s="17"/>
    </row>
    <row r="19" spans="1:3" x14ac:dyDescent="0.25">
      <c r="A19" s="121" t="s">
        <v>79</v>
      </c>
      <c r="B19" s="120">
        <v>45931</v>
      </c>
      <c r="C19" s="17"/>
    </row>
    <row r="20" spans="1:3" x14ac:dyDescent="0.25">
      <c r="B20" s="120">
        <v>45931</v>
      </c>
    </row>
  </sheetData>
  <autoFilter ref="A3:B19" xr:uid="{85347E5B-EF95-4005-A67A-BC7CE2178067}"/>
  <mergeCells count="1">
    <mergeCell ref="A2:B2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C906-A81E-460C-B09F-80F73446E7E6}">
  <sheetPr>
    <tabColor theme="0" tint="-0.249977111117893"/>
  </sheetPr>
  <dimension ref="A1:D10"/>
  <sheetViews>
    <sheetView zoomScaleNormal="100" workbookViewId="0">
      <pane ySplit="2" topLeftCell="A3" activePane="bottomLeft" state="frozen"/>
      <selection pane="bottomLeft" activeCell="C13" sqref="C13"/>
    </sheetView>
  </sheetViews>
  <sheetFormatPr baseColWidth="10" defaultColWidth="11.42578125" defaultRowHeight="15" x14ac:dyDescent="0.25"/>
  <cols>
    <col min="1" max="1" width="4.5703125" style="3" bestFit="1" customWidth="1"/>
    <col min="2" max="2" width="22" style="3" bestFit="1" customWidth="1"/>
    <col min="3" max="3" width="121.7109375" style="3" customWidth="1"/>
    <col min="4" max="4" width="15.42578125" style="3" bestFit="1" customWidth="1"/>
    <col min="5" max="16384" width="11.42578125" style="3"/>
  </cols>
  <sheetData>
    <row r="1" spans="1:4" ht="27" customHeight="1" x14ac:dyDescent="0.25">
      <c r="A1" s="148"/>
      <c r="B1" s="148"/>
      <c r="C1" s="148"/>
      <c r="D1" s="2"/>
    </row>
    <row r="2" spans="1:4" ht="35.1" customHeight="1" x14ac:dyDescent="0.25">
      <c r="A2" s="147" t="s">
        <v>26</v>
      </c>
      <c r="B2" s="147"/>
      <c r="C2" s="147"/>
    </row>
    <row r="3" spans="1:4" ht="30" x14ac:dyDescent="0.25">
      <c r="B3" s="7" t="s">
        <v>27</v>
      </c>
      <c r="C3" s="4" t="s">
        <v>28</v>
      </c>
    </row>
    <row r="4" spans="1:4" x14ac:dyDescent="0.25">
      <c r="B4" s="8" t="s">
        <v>29</v>
      </c>
      <c r="C4" s="4" t="s">
        <v>30</v>
      </c>
    </row>
    <row r="5" spans="1:4" ht="30" x14ac:dyDescent="0.25">
      <c r="B5" s="8" t="s">
        <v>31</v>
      </c>
      <c r="C5" s="4" t="s">
        <v>32</v>
      </c>
    </row>
    <row r="6" spans="1:4" ht="75" x14ac:dyDescent="0.25">
      <c r="B6" s="71" t="s">
        <v>33</v>
      </c>
      <c r="C6" s="4" t="s">
        <v>34</v>
      </c>
    </row>
    <row r="7" spans="1:4" s="114" customFormat="1" ht="30" x14ac:dyDescent="0.25">
      <c r="B7" s="8" t="s">
        <v>35</v>
      </c>
      <c r="C7" s="4" t="s">
        <v>36</v>
      </c>
    </row>
    <row r="8" spans="1:4" x14ac:dyDescent="0.25">
      <c r="B8" s="9" t="s">
        <v>37</v>
      </c>
      <c r="C8" s="4" t="s">
        <v>38</v>
      </c>
    </row>
    <row r="9" spans="1:4" x14ac:dyDescent="0.25">
      <c r="B9" s="9" t="s">
        <v>39</v>
      </c>
      <c r="C9" s="10" t="s">
        <v>4</v>
      </c>
    </row>
    <row r="10" spans="1:4" x14ac:dyDescent="0.25">
      <c r="B10" s="5"/>
      <c r="C10" s="6"/>
    </row>
  </sheetData>
  <mergeCells count="2">
    <mergeCell ref="A1:C1"/>
    <mergeCell ref="A2:C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Rowman 2026</vt:lpstr>
      <vt:lpstr>Rowman-Publishers</vt:lpstr>
      <vt:lpstr>Conditions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Riexinger, Melanie</dc:creator>
  <cp:keywords/>
  <dc:description/>
  <cp:lastModifiedBy>Riexinger, Melanie</cp:lastModifiedBy>
  <cp:revision/>
  <dcterms:created xsi:type="dcterms:W3CDTF">2022-09-27T15:57:20Z</dcterms:created>
  <dcterms:modified xsi:type="dcterms:W3CDTF">2025-10-24T11:05:38Z</dcterms:modified>
  <cp:category/>
  <cp:contentStatus/>
</cp:coreProperties>
</file>