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eBooks\Campuslizenzen Preise\"/>
    </mc:Choice>
  </mc:AlternateContent>
  <xr:revisionPtr revIDLastSave="0" documentId="13_ncr:1_{B588084F-37A0-4BF3-8CF6-1A0D96F0A5BD}" xr6:coauthVersionLast="47" xr6:coauthVersionMax="47" xr10:uidLastSave="{00000000-0000-0000-0000-000000000000}"/>
  <bookViews>
    <workbookView xWindow="28680" yWindow="-120" windowWidth="29040" windowHeight="15720" activeTab="6" xr2:uid="{6ADE750C-4E19-4CB6-8CEB-D44E858CD18A}"/>
  </bookViews>
  <sheets>
    <sheet name="Psychologie" sheetId="11" r:id="rId1"/>
    <sheet name="Life Science" sheetId="12" r:id="rId2"/>
    <sheet name="Wirtschaftswissenschaften " sheetId="13" r:id="rId3"/>
    <sheet name="Informatik" sheetId="14" r:id="rId4"/>
    <sheet name="Mathe-Physik" sheetId="15" r:id="rId5"/>
    <sheet name="Ingenieurwissenschaften" sheetId="16" r:id="rId6"/>
    <sheet name="MINT" sheetId="1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5" l="1"/>
  <c r="J24" i="15"/>
  <c r="J3" i="11"/>
  <c r="J4" i="11"/>
  <c r="J5" i="11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K3" i="11"/>
  <c r="K4" i="11"/>
  <c r="K5" i="11"/>
  <c r="K6" i="11"/>
  <c r="K7" i="11"/>
  <c r="K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3" i="13"/>
  <c r="K4" i="13"/>
  <c r="K5" i="13"/>
  <c r="K6" i="13"/>
  <c r="K7" i="13"/>
  <c r="K8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2" i="13"/>
  <c r="K33" i="13"/>
  <c r="K34" i="13"/>
  <c r="K35" i="13"/>
  <c r="K36" i="13"/>
  <c r="K37" i="13"/>
  <c r="K38" i="13"/>
  <c r="K39" i="13"/>
  <c r="K40" i="13"/>
  <c r="K41" i="13"/>
  <c r="K42" i="13"/>
  <c r="K43" i="13"/>
  <c r="K44" i="13"/>
  <c r="K45" i="13"/>
  <c r="K46" i="13"/>
  <c r="K47" i="13"/>
  <c r="K48" i="13"/>
  <c r="K49" i="13"/>
  <c r="K50" i="13"/>
  <c r="K51" i="13"/>
  <c r="K52" i="13"/>
  <c r="K53" i="13"/>
  <c r="K54" i="13"/>
  <c r="K55" i="13"/>
  <c r="K3" i="14"/>
  <c r="K4" i="14"/>
  <c r="L4" i="14" s="1"/>
  <c r="K5" i="14"/>
  <c r="L5" i="14" s="1"/>
  <c r="K6" i="14"/>
  <c r="K7" i="14"/>
  <c r="K8" i="14"/>
  <c r="K9" i="14"/>
  <c r="K10" i="14"/>
  <c r="K11" i="14"/>
  <c r="L11" i="14" s="1"/>
  <c r="K12" i="14"/>
  <c r="L12" i="14" s="1"/>
  <c r="K13" i="14"/>
  <c r="L13" i="14" s="1"/>
  <c r="K14" i="14"/>
  <c r="L14" i="14" s="1"/>
  <c r="K15" i="14"/>
  <c r="K16" i="14"/>
  <c r="K17" i="14"/>
  <c r="K18" i="14"/>
  <c r="K19" i="14"/>
  <c r="K20" i="14"/>
  <c r="K21" i="14"/>
  <c r="K22" i="14"/>
  <c r="K23" i="14"/>
  <c r="K24" i="14"/>
  <c r="L24" i="14" s="1"/>
  <c r="K25" i="14"/>
  <c r="L25" i="14" s="1"/>
  <c r="K26" i="14"/>
  <c r="L26" i="14" s="1"/>
  <c r="K27" i="14"/>
  <c r="L27" i="14" s="1"/>
  <c r="K28" i="14"/>
  <c r="L28" i="14" s="1"/>
  <c r="K29" i="14"/>
  <c r="L29" i="14" s="1"/>
  <c r="K30" i="14"/>
  <c r="K31" i="14"/>
  <c r="K32" i="14"/>
  <c r="K33" i="14"/>
  <c r="L33" i="14" s="1"/>
  <c r="K34" i="14"/>
  <c r="L34" i="14" s="1"/>
  <c r="K35" i="14"/>
  <c r="L35" i="14" s="1"/>
  <c r="K36" i="14"/>
  <c r="L36" i="14" s="1"/>
  <c r="K37" i="14"/>
  <c r="L37" i="14" s="1"/>
  <c r="K38" i="14"/>
  <c r="L38" i="14" s="1"/>
  <c r="J3" i="14"/>
  <c r="J4" i="14"/>
  <c r="J5" i="14"/>
  <c r="J6" i="14"/>
  <c r="J7" i="14"/>
  <c r="J8" i="14"/>
  <c r="J9" i="14"/>
  <c r="J10" i="14"/>
  <c r="J11" i="14"/>
  <c r="J12" i="14"/>
  <c r="J13" i="14"/>
  <c r="J14" i="14"/>
  <c r="J15" i="14"/>
  <c r="J16" i="14"/>
  <c r="J17" i="14"/>
  <c r="J18" i="14"/>
  <c r="J19" i="14"/>
  <c r="J20" i="14"/>
  <c r="J21" i="14"/>
  <c r="J22" i="14"/>
  <c r="J23" i="14"/>
  <c r="J24" i="14"/>
  <c r="J25" i="14"/>
  <c r="J26" i="14"/>
  <c r="J27" i="14"/>
  <c r="J28" i="14"/>
  <c r="J29" i="14"/>
  <c r="J30" i="14"/>
  <c r="J31" i="14"/>
  <c r="J32" i="14"/>
  <c r="J33" i="14"/>
  <c r="J34" i="14"/>
  <c r="J35" i="14"/>
  <c r="J36" i="14"/>
  <c r="J37" i="14"/>
  <c r="J38" i="14"/>
  <c r="K48" i="16"/>
  <c r="J48" i="16"/>
  <c r="J109" i="17"/>
  <c r="K109" i="17"/>
  <c r="L109" i="17" s="1"/>
  <c r="K2" i="14"/>
  <c r="L2" i="14" s="1"/>
  <c r="L6" i="14"/>
  <c r="L7" i="14"/>
  <c r="L8" i="14"/>
  <c r="L9" i="14"/>
  <c r="L10" i="14"/>
  <c r="L15" i="14"/>
  <c r="L16" i="14"/>
  <c r="L17" i="14"/>
  <c r="L18" i="14"/>
  <c r="L19" i="14"/>
  <c r="L20" i="14"/>
  <c r="L21" i="14"/>
  <c r="L22" i="14"/>
  <c r="L23" i="14"/>
  <c r="L30" i="14"/>
  <c r="L31" i="14"/>
  <c r="L32" i="14"/>
  <c r="J2" i="14"/>
  <c r="J3" i="13"/>
  <c r="J4" i="13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J34" i="13"/>
  <c r="J35" i="13"/>
  <c r="J36" i="13"/>
  <c r="J37" i="13"/>
  <c r="J38" i="13"/>
  <c r="J39" i="13"/>
  <c r="J40" i="13"/>
  <c r="J41" i="13"/>
  <c r="J42" i="13"/>
  <c r="J43" i="13"/>
  <c r="J44" i="13"/>
  <c r="J45" i="13"/>
  <c r="J46" i="13"/>
  <c r="J47" i="13"/>
  <c r="J48" i="13"/>
  <c r="J49" i="13"/>
  <c r="J50" i="13"/>
  <c r="J51" i="13"/>
  <c r="J52" i="13"/>
  <c r="J53" i="13"/>
  <c r="J54" i="13"/>
  <c r="J55" i="13"/>
  <c r="J2" i="13"/>
  <c r="L40" i="14" l="1"/>
  <c r="K3" i="17"/>
  <c r="L3" i="17" s="1"/>
  <c r="K4" i="17"/>
  <c r="L4" i="17" s="1"/>
  <c r="K5" i="17"/>
  <c r="L5" i="17" s="1"/>
  <c r="K6" i="17"/>
  <c r="L6" i="17" s="1"/>
  <c r="K7" i="17"/>
  <c r="L7" i="17" s="1"/>
  <c r="K8" i="17"/>
  <c r="L8" i="17" s="1"/>
  <c r="K9" i="17"/>
  <c r="L9" i="17" s="1"/>
  <c r="K10" i="17"/>
  <c r="L10" i="17" s="1"/>
  <c r="K11" i="17"/>
  <c r="L11" i="17" s="1"/>
  <c r="K12" i="17"/>
  <c r="L12" i="17" s="1"/>
  <c r="K13" i="17"/>
  <c r="L13" i="17" s="1"/>
  <c r="K14" i="17"/>
  <c r="L14" i="17" s="1"/>
  <c r="K15" i="17"/>
  <c r="L15" i="17" s="1"/>
  <c r="K16" i="17"/>
  <c r="L16" i="17" s="1"/>
  <c r="K17" i="17"/>
  <c r="L17" i="17" s="1"/>
  <c r="K18" i="17"/>
  <c r="L18" i="17" s="1"/>
  <c r="K19" i="17"/>
  <c r="L19" i="17" s="1"/>
  <c r="K20" i="17"/>
  <c r="L20" i="17" s="1"/>
  <c r="K21" i="17"/>
  <c r="L21" i="17" s="1"/>
  <c r="K22" i="17"/>
  <c r="L22" i="17" s="1"/>
  <c r="K23" i="17"/>
  <c r="L23" i="17" s="1"/>
  <c r="K24" i="17"/>
  <c r="L24" i="17" s="1"/>
  <c r="K25" i="17"/>
  <c r="L25" i="17" s="1"/>
  <c r="K26" i="17"/>
  <c r="L26" i="17" s="1"/>
  <c r="K27" i="17"/>
  <c r="L27" i="17" s="1"/>
  <c r="K28" i="17"/>
  <c r="L28" i="17" s="1"/>
  <c r="K29" i="17"/>
  <c r="L29" i="17" s="1"/>
  <c r="K30" i="17"/>
  <c r="L30" i="17" s="1"/>
  <c r="K31" i="17"/>
  <c r="L31" i="17" s="1"/>
  <c r="K32" i="17"/>
  <c r="L32" i="17" s="1"/>
  <c r="K33" i="17"/>
  <c r="L33" i="17" s="1"/>
  <c r="K34" i="17"/>
  <c r="L34" i="17" s="1"/>
  <c r="K35" i="17"/>
  <c r="L35" i="17" s="1"/>
  <c r="K36" i="17"/>
  <c r="L36" i="17" s="1"/>
  <c r="K37" i="17"/>
  <c r="L37" i="17" s="1"/>
  <c r="K38" i="17"/>
  <c r="L38" i="17" s="1"/>
  <c r="K39" i="17"/>
  <c r="L39" i="17" s="1"/>
  <c r="K40" i="17"/>
  <c r="L40" i="17" s="1"/>
  <c r="K41" i="17"/>
  <c r="L41" i="17" s="1"/>
  <c r="K42" i="17"/>
  <c r="L42" i="17" s="1"/>
  <c r="K43" i="17"/>
  <c r="L43" i="17" s="1"/>
  <c r="K44" i="17"/>
  <c r="L44" i="17" s="1"/>
  <c r="K45" i="17"/>
  <c r="L45" i="17" s="1"/>
  <c r="K46" i="17"/>
  <c r="L46" i="17" s="1"/>
  <c r="K47" i="17"/>
  <c r="L47" i="17" s="1"/>
  <c r="K48" i="17"/>
  <c r="L48" i="17" s="1"/>
  <c r="K49" i="17"/>
  <c r="L49" i="17" s="1"/>
  <c r="K50" i="17"/>
  <c r="L50" i="17" s="1"/>
  <c r="K51" i="17"/>
  <c r="L51" i="17" s="1"/>
  <c r="K52" i="17"/>
  <c r="L52" i="17" s="1"/>
  <c r="K53" i="17"/>
  <c r="L53" i="17" s="1"/>
  <c r="K54" i="17"/>
  <c r="L54" i="17" s="1"/>
  <c r="K55" i="17"/>
  <c r="L55" i="17" s="1"/>
  <c r="K56" i="17"/>
  <c r="L56" i="17" s="1"/>
  <c r="K57" i="17"/>
  <c r="L57" i="17" s="1"/>
  <c r="K58" i="17"/>
  <c r="L58" i="17" s="1"/>
  <c r="K59" i="17"/>
  <c r="L59" i="17" s="1"/>
  <c r="K60" i="17"/>
  <c r="L60" i="17" s="1"/>
  <c r="K61" i="17"/>
  <c r="L61" i="17" s="1"/>
  <c r="K62" i="17"/>
  <c r="L62" i="17" s="1"/>
  <c r="K63" i="17"/>
  <c r="L63" i="17" s="1"/>
  <c r="K64" i="17"/>
  <c r="L64" i="17" s="1"/>
  <c r="K65" i="17"/>
  <c r="L65" i="17" s="1"/>
  <c r="K66" i="17"/>
  <c r="L66" i="17" s="1"/>
  <c r="K67" i="17"/>
  <c r="L67" i="17" s="1"/>
  <c r="K68" i="17"/>
  <c r="L68" i="17" s="1"/>
  <c r="K69" i="17"/>
  <c r="L69" i="17" s="1"/>
  <c r="K70" i="17"/>
  <c r="L70" i="17" s="1"/>
  <c r="K71" i="17"/>
  <c r="L71" i="17" s="1"/>
  <c r="K72" i="17"/>
  <c r="L72" i="17" s="1"/>
  <c r="K73" i="17"/>
  <c r="L73" i="17" s="1"/>
  <c r="K74" i="17"/>
  <c r="L74" i="17" s="1"/>
  <c r="K75" i="17"/>
  <c r="L75" i="17" s="1"/>
  <c r="K76" i="17"/>
  <c r="L76" i="17" s="1"/>
  <c r="K77" i="17"/>
  <c r="L77" i="17" s="1"/>
  <c r="K78" i="17"/>
  <c r="L78" i="17" s="1"/>
  <c r="K79" i="17"/>
  <c r="L79" i="17" s="1"/>
  <c r="K80" i="17"/>
  <c r="L80" i="17" s="1"/>
  <c r="K81" i="17"/>
  <c r="L81" i="17" s="1"/>
  <c r="K82" i="17"/>
  <c r="L82" i="17" s="1"/>
  <c r="K83" i="17"/>
  <c r="L83" i="17" s="1"/>
  <c r="K84" i="17"/>
  <c r="L84" i="17" s="1"/>
  <c r="K85" i="17"/>
  <c r="L85" i="17" s="1"/>
  <c r="K86" i="17"/>
  <c r="L86" i="17" s="1"/>
  <c r="K87" i="17"/>
  <c r="L87" i="17" s="1"/>
  <c r="K88" i="17"/>
  <c r="L88" i="17" s="1"/>
  <c r="K89" i="17"/>
  <c r="L89" i="17" s="1"/>
  <c r="K90" i="17"/>
  <c r="L90" i="17" s="1"/>
  <c r="K91" i="17"/>
  <c r="L91" i="17" s="1"/>
  <c r="K92" i="17"/>
  <c r="L92" i="17" s="1"/>
  <c r="K93" i="17"/>
  <c r="L93" i="17" s="1"/>
  <c r="K94" i="17"/>
  <c r="L94" i="17" s="1"/>
  <c r="K95" i="17"/>
  <c r="L95" i="17" s="1"/>
  <c r="K96" i="17"/>
  <c r="L96" i="17" s="1"/>
  <c r="K97" i="17"/>
  <c r="L97" i="17" s="1"/>
  <c r="K98" i="17"/>
  <c r="L98" i="17" s="1"/>
  <c r="K99" i="17"/>
  <c r="L99" i="17" s="1"/>
  <c r="K100" i="17"/>
  <c r="L100" i="17" s="1"/>
  <c r="K101" i="17"/>
  <c r="L101" i="17" s="1"/>
  <c r="K102" i="17"/>
  <c r="L102" i="17" s="1"/>
  <c r="K103" i="17"/>
  <c r="L103" i="17" s="1"/>
  <c r="K104" i="17"/>
  <c r="L104" i="17" s="1"/>
  <c r="K105" i="17"/>
  <c r="L105" i="17" s="1"/>
  <c r="K106" i="17"/>
  <c r="L106" i="17" s="1"/>
  <c r="K107" i="17"/>
  <c r="L107" i="17" s="1"/>
  <c r="K108" i="17"/>
  <c r="L108" i="17" s="1"/>
  <c r="K2" i="17"/>
  <c r="L2" i="17" s="1"/>
  <c r="J3" i="17"/>
  <c r="J4" i="17"/>
  <c r="J5" i="17"/>
  <c r="J6" i="17"/>
  <c r="J7" i="17"/>
  <c r="J8" i="17"/>
  <c r="J9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J39" i="17"/>
  <c r="J40" i="17"/>
  <c r="J41" i="17"/>
  <c r="J42" i="17"/>
  <c r="J43" i="17"/>
  <c r="J44" i="17"/>
  <c r="J45" i="17"/>
  <c r="J46" i="17"/>
  <c r="J47" i="17"/>
  <c r="J48" i="17"/>
  <c r="J49" i="17"/>
  <c r="J50" i="17"/>
  <c r="J51" i="17"/>
  <c r="J52" i="17"/>
  <c r="J53" i="17"/>
  <c r="J54" i="17"/>
  <c r="J55" i="17"/>
  <c r="J56" i="17"/>
  <c r="J57" i="17"/>
  <c r="J58" i="17"/>
  <c r="J59" i="17"/>
  <c r="J60" i="17"/>
  <c r="J61" i="17"/>
  <c r="J62" i="17"/>
  <c r="J63" i="17"/>
  <c r="J64" i="17"/>
  <c r="J65" i="17"/>
  <c r="J66" i="17"/>
  <c r="J67" i="17"/>
  <c r="J68" i="17"/>
  <c r="J69" i="17"/>
  <c r="J70" i="17"/>
  <c r="J71" i="17"/>
  <c r="J72" i="17"/>
  <c r="J73" i="17"/>
  <c r="J74" i="17"/>
  <c r="J75" i="17"/>
  <c r="J76" i="17"/>
  <c r="J77" i="17"/>
  <c r="J78" i="17"/>
  <c r="J79" i="17"/>
  <c r="J80" i="17"/>
  <c r="J81" i="17"/>
  <c r="J82" i="17"/>
  <c r="J83" i="17"/>
  <c r="J84" i="17"/>
  <c r="J85" i="17"/>
  <c r="J86" i="17"/>
  <c r="J87" i="17"/>
  <c r="J88" i="17"/>
  <c r="J89" i="17"/>
  <c r="J90" i="17"/>
  <c r="J91" i="17"/>
  <c r="J92" i="17"/>
  <c r="J93" i="17"/>
  <c r="J94" i="17"/>
  <c r="J95" i="17"/>
  <c r="J96" i="17"/>
  <c r="J97" i="17"/>
  <c r="J98" i="17"/>
  <c r="J99" i="17"/>
  <c r="J100" i="17"/>
  <c r="J101" i="17"/>
  <c r="J102" i="17"/>
  <c r="J103" i="17"/>
  <c r="J104" i="17"/>
  <c r="J105" i="17"/>
  <c r="J106" i="17"/>
  <c r="J107" i="17"/>
  <c r="J108" i="17"/>
  <c r="J2" i="17"/>
  <c r="O115" i="17"/>
  <c r="N115" i="17"/>
  <c r="K3" i="16"/>
  <c r="L3" i="16" s="1"/>
  <c r="K4" i="16"/>
  <c r="L4" i="16" s="1"/>
  <c r="K5" i="16"/>
  <c r="L5" i="16" s="1"/>
  <c r="K6" i="16"/>
  <c r="L6" i="16" s="1"/>
  <c r="K7" i="16"/>
  <c r="L7" i="16" s="1"/>
  <c r="K8" i="16"/>
  <c r="L8" i="16" s="1"/>
  <c r="K9" i="16"/>
  <c r="L9" i="16" s="1"/>
  <c r="K10" i="16"/>
  <c r="L10" i="16" s="1"/>
  <c r="K11" i="16"/>
  <c r="L11" i="16" s="1"/>
  <c r="K12" i="16"/>
  <c r="L12" i="16" s="1"/>
  <c r="K13" i="16"/>
  <c r="L13" i="16" s="1"/>
  <c r="K14" i="16"/>
  <c r="L14" i="16" s="1"/>
  <c r="K15" i="16"/>
  <c r="L15" i="16" s="1"/>
  <c r="K16" i="16"/>
  <c r="L16" i="16" s="1"/>
  <c r="K17" i="16"/>
  <c r="L17" i="16" s="1"/>
  <c r="K18" i="16"/>
  <c r="L18" i="16" s="1"/>
  <c r="K19" i="16"/>
  <c r="L19" i="16" s="1"/>
  <c r="K20" i="16"/>
  <c r="L20" i="16" s="1"/>
  <c r="K21" i="16"/>
  <c r="L21" i="16" s="1"/>
  <c r="K22" i="16"/>
  <c r="L22" i="16" s="1"/>
  <c r="K23" i="16"/>
  <c r="L23" i="16" s="1"/>
  <c r="K24" i="16"/>
  <c r="L24" i="16" s="1"/>
  <c r="K25" i="16"/>
  <c r="L25" i="16" s="1"/>
  <c r="K26" i="16"/>
  <c r="L26" i="16" s="1"/>
  <c r="K27" i="16"/>
  <c r="L27" i="16" s="1"/>
  <c r="K28" i="16"/>
  <c r="L28" i="16" s="1"/>
  <c r="K29" i="16"/>
  <c r="L29" i="16" s="1"/>
  <c r="K30" i="16"/>
  <c r="L30" i="16" s="1"/>
  <c r="K31" i="16"/>
  <c r="L31" i="16" s="1"/>
  <c r="K32" i="16"/>
  <c r="L32" i="16" s="1"/>
  <c r="K33" i="16"/>
  <c r="L33" i="16" s="1"/>
  <c r="K34" i="16"/>
  <c r="L34" i="16" s="1"/>
  <c r="K35" i="16"/>
  <c r="L35" i="16" s="1"/>
  <c r="K36" i="16"/>
  <c r="L36" i="16" s="1"/>
  <c r="K37" i="16"/>
  <c r="L37" i="16" s="1"/>
  <c r="K38" i="16"/>
  <c r="L38" i="16" s="1"/>
  <c r="K39" i="16"/>
  <c r="L39" i="16" s="1"/>
  <c r="K40" i="16"/>
  <c r="L40" i="16" s="1"/>
  <c r="K41" i="16"/>
  <c r="L41" i="16" s="1"/>
  <c r="K42" i="16"/>
  <c r="L42" i="16" s="1"/>
  <c r="K43" i="16"/>
  <c r="L43" i="16" s="1"/>
  <c r="K44" i="16"/>
  <c r="L44" i="16" s="1"/>
  <c r="K45" i="16"/>
  <c r="L45" i="16" s="1"/>
  <c r="K46" i="16"/>
  <c r="L46" i="16" s="1"/>
  <c r="K47" i="16"/>
  <c r="L47" i="16" s="1"/>
  <c r="K2" i="16"/>
  <c r="L2" i="16" s="1"/>
  <c r="J3" i="16"/>
  <c r="J4" i="16"/>
  <c r="J5" i="16"/>
  <c r="J6" i="16"/>
  <c r="J7" i="16"/>
  <c r="J8" i="16"/>
  <c r="J9" i="16"/>
  <c r="J10" i="16"/>
  <c r="J11" i="16"/>
  <c r="J12" i="16"/>
  <c r="J13" i="16"/>
  <c r="J14" i="16"/>
  <c r="J15" i="16"/>
  <c r="J16" i="16"/>
  <c r="J17" i="16"/>
  <c r="J18" i="16"/>
  <c r="J19" i="16"/>
  <c r="J20" i="16"/>
  <c r="J21" i="16"/>
  <c r="J22" i="16"/>
  <c r="J23" i="16"/>
  <c r="J24" i="16"/>
  <c r="J25" i="16"/>
  <c r="J26" i="16"/>
  <c r="J27" i="16"/>
  <c r="J28" i="16"/>
  <c r="J29" i="16"/>
  <c r="J30" i="16"/>
  <c r="J31" i="16"/>
  <c r="J32" i="16"/>
  <c r="J33" i="16"/>
  <c r="J34" i="16"/>
  <c r="J35" i="16"/>
  <c r="J36" i="16"/>
  <c r="J37" i="16"/>
  <c r="J38" i="16"/>
  <c r="J39" i="16"/>
  <c r="J40" i="16"/>
  <c r="J41" i="16"/>
  <c r="J42" i="16"/>
  <c r="J43" i="16"/>
  <c r="J44" i="16"/>
  <c r="J45" i="16"/>
  <c r="J46" i="16"/>
  <c r="J47" i="16"/>
  <c r="J2" i="16"/>
  <c r="O54" i="16"/>
  <c r="N54" i="16"/>
  <c r="K3" i="15"/>
  <c r="L3" i="15" s="1"/>
  <c r="K4" i="15"/>
  <c r="L4" i="15" s="1"/>
  <c r="K5" i="15"/>
  <c r="L5" i="15" s="1"/>
  <c r="K6" i="15"/>
  <c r="L6" i="15" s="1"/>
  <c r="K7" i="15"/>
  <c r="L7" i="15" s="1"/>
  <c r="K8" i="15"/>
  <c r="L8" i="15" s="1"/>
  <c r="K9" i="15"/>
  <c r="L9" i="15" s="1"/>
  <c r="K10" i="15"/>
  <c r="L10" i="15" s="1"/>
  <c r="K11" i="15"/>
  <c r="L11" i="15" s="1"/>
  <c r="K12" i="15"/>
  <c r="L12" i="15" s="1"/>
  <c r="K13" i="15"/>
  <c r="L13" i="15" s="1"/>
  <c r="K14" i="15"/>
  <c r="L14" i="15" s="1"/>
  <c r="K15" i="15"/>
  <c r="L15" i="15" s="1"/>
  <c r="K16" i="15"/>
  <c r="L16" i="15" s="1"/>
  <c r="K17" i="15"/>
  <c r="L17" i="15" s="1"/>
  <c r="K18" i="15"/>
  <c r="L18" i="15" s="1"/>
  <c r="K19" i="15"/>
  <c r="L19" i="15" s="1"/>
  <c r="K20" i="15"/>
  <c r="L20" i="15" s="1"/>
  <c r="K21" i="15"/>
  <c r="L21" i="15" s="1"/>
  <c r="K22" i="15"/>
  <c r="L22" i="15" s="1"/>
  <c r="K23" i="15"/>
  <c r="L23" i="15" s="1"/>
  <c r="K24" i="15"/>
  <c r="L24" i="15" s="1"/>
  <c r="K2" i="15"/>
  <c r="L2" i="15" s="1"/>
  <c r="J3" i="15"/>
  <c r="J4" i="15"/>
  <c r="J5" i="15"/>
  <c r="J6" i="15"/>
  <c r="J7" i="15"/>
  <c r="J8" i="15"/>
  <c r="J9" i="15"/>
  <c r="J10" i="15"/>
  <c r="J11" i="15"/>
  <c r="J12" i="15"/>
  <c r="J13" i="15"/>
  <c r="J14" i="15"/>
  <c r="J15" i="15"/>
  <c r="J16" i="15"/>
  <c r="J17" i="15"/>
  <c r="J18" i="15"/>
  <c r="J19" i="15"/>
  <c r="J20" i="15"/>
  <c r="J21" i="15"/>
  <c r="J22" i="15"/>
  <c r="J2" i="15"/>
  <c r="O31" i="15"/>
  <c r="N31" i="15"/>
  <c r="O44" i="14"/>
  <c r="N44" i="14"/>
  <c r="L3" i="13"/>
  <c r="L4" i="13"/>
  <c r="L5" i="13"/>
  <c r="L6" i="13"/>
  <c r="L7" i="13"/>
  <c r="L8" i="13"/>
  <c r="L9" i="13"/>
  <c r="L10" i="13"/>
  <c r="L11" i="13"/>
  <c r="L12" i="13"/>
  <c r="L13" i="13"/>
  <c r="L14" i="13"/>
  <c r="L15" i="13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30" i="13"/>
  <c r="L31" i="13"/>
  <c r="L32" i="13"/>
  <c r="L33" i="13"/>
  <c r="L34" i="13"/>
  <c r="L35" i="13"/>
  <c r="L36" i="13"/>
  <c r="L37" i="13"/>
  <c r="L38" i="13"/>
  <c r="L39" i="13"/>
  <c r="L40" i="13"/>
  <c r="L41" i="13"/>
  <c r="L42" i="13"/>
  <c r="L43" i="13"/>
  <c r="L44" i="13"/>
  <c r="L45" i="13"/>
  <c r="L46" i="13"/>
  <c r="L47" i="13"/>
  <c r="L48" i="13"/>
  <c r="L49" i="13"/>
  <c r="L50" i="13"/>
  <c r="L51" i="13"/>
  <c r="L52" i="13"/>
  <c r="L53" i="13"/>
  <c r="L54" i="13"/>
  <c r="L55" i="13"/>
  <c r="K2" i="13"/>
  <c r="O62" i="13"/>
  <c r="N62" i="13"/>
  <c r="N31" i="12"/>
  <c r="O31" i="12"/>
  <c r="K16" i="12"/>
  <c r="L16" i="12" s="1"/>
  <c r="K14" i="12"/>
  <c r="L14" i="12" s="1"/>
  <c r="K13" i="12"/>
  <c r="L13" i="12" s="1"/>
  <c r="K22" i="12"/>
  <c r="L22" i="12" s="1"/>
  <c r="K19" i="12"/>
  <c r="L19" i="12" s="1"/>
  <c r="K5" i="12"/>
  <c r="L5" i="12" s="1"/>
  <c r="K23" i="12"/>
  <c r="L23" i="12" s="1"/>
  <c r="K7" i="12"/>
  <c r="L7" i="12" s="1"/>
  <c r="K15" i="12"/>
  <c r="L15" i="12" s="1"/>
  <c r="K8" i="12"/>
  <c r="L8" i="12" s="1"/>
  <c r="K4" i="12"/>
  <c r="L4" i="12" s="1"/>
  <c r="K2" i="12"/>
  <c r="L2" i="12" s="1"/>
  <c r="K10" i="12"/>
  <c r="L10" i="12" s="1"/>
  <c r="K17" i="12"/>
  <c r="L17" i="12" s="1"/>
  <c r="K12" i="12"/>
  <c r="L12" i="12" s="1"/>
  <c r="K9" i="12"/>
  <c r="L9" i="12" s="1"/>
  <c r="K24" i="12"/>
  <c r="L24" i="12" s="1"/>
  <c r="K6" i="12"/>
  <c r="L6" i="12" s="1"/>
  <c r="K21" i="12"/>
  <c r="L21" i="12" s="1"/>
  <c r="K3" i="12"/>
  <c r="L3" i="12" s="1"/>
  <c r="K18" i="12"/>
  <c r="L18" i="12" s="1"/>
  <c r="K20" i="12"/>
  <c r="L20" i="12" s="1"/>
  <c r="K11" i="12"/>
  <c r="L11" i="12" s="1"/>
  <c r="N35" i="11"/>
  <c r="O35" i="11"/>
  <c r="L3" i="11"/>
  <c r="L4" i="11"/>
  <c r="L5" i="11"/>
  <c r="L6" i="11"/>
  <c r="L7" i="11"/>
  <c r="L8" i="11"/>
  <c r="L9" i="11"/>
  <c r="L10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K2" i="11"/>
  <c r="L2" i="11" s="1"/>
  <c r="J2" i="11"/>
  <c r="L2" i="13" l="1"/>
  <c r="K62" i="13"/>
  <c r="L111" i="17"/>
  <c r="L50" i="16"/>
  <c r="L27" i="15"/>
  <c r="L58" i="13"/>
  <c r="L27" i="12"/>
  <c r="L32" i="11"/>
  <c r="K115" i="17"/>
  <c r="K54" i="16"/>
  <c r="K31" i="15"/>
  <c r="K44" i="14"/>
  <c r="K31" i="12"/>
  <c r="K35" i="11"/>
</calcChain>
</file>

<file path=xl/sharedStrings.xml><?xml version="1.0" encoding="utf-8"?>
<sst xmlns="http://schemas.openxmlformats.org/spreadsheetml/2006/main" count="1820" uniqueCount="515">
  <si>
    <t>Print-ISBN</t>
  </si>
  <si>
    <t>eISBN</t>
  </si>
  <si>
    <t>Autor</t>
  </si>
  <si>
    <t>Titel</t>
  </si>
  <si>
    <t>Untertitel</t>
  </si>
  <si>
    <t>Auflage</t>
  </si>
  <si>
    <t>Seiten</t>
  </si>
  <si>
    <t>ET</t>
  </si>
  <si>
    <t xml:space="preserve">unlimited Basispreis </t>
  </si>
  <si>
    <t>FTE Faktor</t>
  </si>
  <si>
    <t>Segment</t>
  </si>
  <si>
    <t>Klinische Psychologie</t>
  </si>
  <si>
    <t/>
  </si>
  <si>
    <t>13., aktualisierte Auflage</t>
  </si>
  <si>
    <t>2. Auflage</t>
  </si>
  <si>
    <t>Allgemeine Psychologie für Studium und Beruf</t>
  </si>
  <si>
    <t>Pädagogische Psychologie</t>
  </si>
  <si>
    <t>12., aktualisierte Auflage</t>
  </si>
  <si>
    <t>Sozialpsychologie</t>
  </si>
  <si>
    <t>8., aktualisierte Auflage</t>
  </si>
  <si>
    <t>Schlüsselkonzepte der Psychologie</t>
  </si>
  <si>
    <t>Statistik für Psychologen und Sozialwissenschaftler</t>
  </si>
  <si>
    <t>Grundlagen und Umsetzung mit SPSS und R</t>
  </si>
  <si>
    <t>2., aktualisierte und erweiterte Auflage</t>
  </si>
  <si>
    <t>Statistik im Klartext</t>
  </si>
  <si>
    <t>Für Psychologen, Wirtschafts- und Sozialwissenschaftler</t>
  </si>
  <si>
    <t>Angewandte Wirtschaftspsychologie</t>
  </si>
  <si>
    <t>21., aktualisierte Auflage</t>
  </si>
  <si>
    <t>Forschungsmethoden und Statistik für Psychologen und Sozialwissenschaftler</t>
  </si>
  <si>
    <t>3., aktualisierte und erweiterte Auflage</t>
  </si>
  <si>
    <t>Biopsychologie</t>
  </si>
  <si>
    <t>Planen, Durchführen und Auswerten von Abschlussarbeiten in der Psychologie und den Sozialwissenschaften</t>
  </si>
  <si>
    <t>2., aktualisierte Auflage</t>
  </si>
  <si>
    <t>Schreiben und Gestalten von Abschlussarbeiten in der Psychologie und den Sozialwissenschaften</t>
  </si>
  <si>
    <t>Einführung in die Test- und Fragebogenkonstruktion</t>
  </si>
  <si>
    <t>4., korrigierte und erweiterte Auflage</t>
  </si>
  <si>
    <t>Aufnahmetest Psychologie</t>
  </si>
  <si>
    <t>Der komplette Vorbereitungskurs inklusive vollständiger Testsimulation</t>
  </si>
  <si>
    <t>3., aktualisierte Auflage</t>
  </si>
  <si>
    <t>Genetik</t>
  </si>
  <si>
    <t>Watson Molekularbiologie</t>
  </si>
  <si>
    <t>6., aktualisierte Auflage</t>
  </si>
  <si>
    <t>Biologie für die Oberstufe - Themenband Ökologie</t>
  </si>
  <si>
    <t>Organische Chemie</t>
  </si>
  <si>
    <t>Studieren kompakt</t>
  </si>
  <si>
    <t>5., aktualisierte Auflage</t>
  </si>
  <si>
    <t>Spektroskopie - Strukturaufklärung in der Organischen Chemie</t>
  </si>
  <si>
    <t>Chemie für die Gymnasiale Oberstufe</t>
  </si>
  <si>
    <t>Allgemeine, Organische und Physikalische Chemie</t>
  </si>
  <si>
    <t>Basiswissen Chemie</t>
  </si>
  <si>
    <t>Grundlagen der Allgemeinen, Anorganischen und Organischen Chemie</t>
  </si>
  <si>
    <t>Ökologie</t>
  </si>
  <si>
    <t>Beckers Welt der Zelle</t>
  </si>
  <si>
    <t>Beckers Welt der Zelle - kompakt</t>
  </si>
  <si>
    <t>Chemie für Ingenieure</t>
  </si>
  <si>
    <t>Basisbuch Organische Chemie</t>
  </si>
  <si>
    <t>Chemie</t>
  </si>
  <si>
    <t>14., aktualisierte Auflage</t>
  </si>
  <si>
    <t>Chemie Prüfungstraining</t>
  </si>
  <si>
    <t>Campbell Biologie</t>
  </si>
  <si>
    <t>11., aktualisierte Auflage</t>
  </si>
  <si>
    <t>Brock Mikrobiologie</t>
  </si>
  <si>
    <t>15., aktualisierte Auflage</t>
  </si>
  <si>
    <t>Horton Biochemie kompakt</t>
  </si>
  <si>
    <t>5., überarbeitete und aktualisierte Auflage</t>
  </si>
  <si>
    <t>Biostatistik</t>
  </si>
  <si>
    <t>Eine Einführung für Bio- und Umweltwissenschaftler</t>
  </si>
  <si>
    <t>Campbell Biologie Gymnasiale Oberstufe</t>
  </si>
  <si>
    <t>Analysis</t>
  </si>
  <si>
    <t>Analysis 1</t>
  </si>
  <si>
    <t>Mathematik für Natur- und Wirtschaftswissenschaftler und Ingenieure inkl. E-Learning MyMathLab Deutsche Version und E-Text</t>
  </si>
  <si>
    <t>Analysis 2</t>
  </si>
  <si>
    <t>Mathematik für Natur- und Wirtschaftswissenschaftler und Ingenieure</t>
  </si>
  <si>
    <t>Einführung in die Physik des 20. Jahrhunderts</t>
  </si>
  <si>
    <t>Relativitätstheorie, Quantenmechanik, Elementarteilchenphysik und Kosmologie</t>
  </si>
  <si>
    <t>Elektrodynamik</t>
  </si>
  <si>
    <t>Eine Einführung</t>
  </si>
  <si>
    <t>4., aktualisierte Auflage</t>
  </si>
  <si>
    <t>Elektrotechnik</t>
  </si>
  <si>
    <t>Elektrotechnik 1</t>
  </si>
  <si>
    <t>Erfahrungssätze, Bauelemente, Gleichstromschaltungen</t>
  </si>
  <si>
    <t>Elektrotechnik 2</t>
  </si>
  <si>
    <t>Periodische und nicht periodische Signalformen</t>
  </si>
  <si>
    <t>Elektrotechnik Aufgabensammlung</t>
  </si>
  <si>
    <t>Experimentalphysik 2</t>
  </si>
  <si>
    <t>Felder und Wellen</t>
  </si>
  <si>
    <t>2. aktualisierte Auflage</t>
  </si>
  <si>
    <t>Integrierte Schaltungen</t>
  </si>
  <si>
    <t>Grundlagen - Prozesse - Design</t>
  </si>
  <si>
    <t>Ein Lehr- und Übungsbuch</t>
  </si>
  <si>
    <t>Lineare Algebra</t>
  </si>
  <si>
    <t>Lineare Algebra für Naturwissenschaftler und Ingenieure</t>
  </si>
  <si>
    <t>Maschinenelemente 1</t>
  </si>
  <si>
    <t>Festigkeit, Wellen, Verbindungen, Federn, Kupplungen</t>
  </si>
  <si>
    <t>Maschinenelemente 2</t>
  </si>
  <si>
    <t>Getriebe, Verzahnungen und Lagerungen</t>
  </si>
  <si>
    <t>1. Auflage</t>
  </si>
  <si>
    <t>Mathematik für Ingenieure 1</t>
  </si>
  <si>
    <t>Lineare Algebra, Analysis - Theorie und Numerik</t>
  </si>
  <si>
    <t>Mathematik für Ingenieure 2</t>
  </si>
  <si>
    <t>Moderne Physik</t>
  </si>
  <si>
    <t>Moderne Regelungssysteme</t>
  </si>
  <si>
    <t>10., überarbeitete Auflage</t>
  </si>
  <si>
    <t>Physik</t>
  </si>
  <si>
    <t>Lehr- und Übungsbuch</t>
  </si>
  <si>
    <t>Physik für Ingenieure</t>
  </si>
  <si>
    <t>Von der klassischen Mechanik zu den Quantengasen</t>
  </si>
  <si>
    <t>Quantenmechanik</t>
  </si>
  <si>
    <t>Eine Einführung des Nobelpreisträgers Steven Weinberg</t>
  </si>
  <si>
    <t>Strömungsmechanik</t>
  </si>
  <si>
    <t>Eine kompakte Einführung für Physiker und Ingenieure</t>
  </si>
  <si>
    <t>Technische Mechanik 3</t>
  </si>
  <si>
    <t>Dynamik</t>
  </si>
  <si>
    <t>Technische Thermodynamik</t>
  </si>
  <si>
    <t>Thermodynamik und statistische Physik</t>
  </si>
  <si>
    <t>Wärmeübertragung</t>
  </si>
  <si>
    <t>Grundlagen, analytische und numerische Methoden</t>
  </si>
  <si>
    <t>Werkstofftechnik</t>
  </si>
  <si>
    <t>Herstellung Verarbeitung Fertigung</t>
  </si>
  <si>
    <t>Werkstofftechnologie für Ingenieure</t>
  </si>
  <si>
    <t>Grundlagen - Prozesse - Anwendungen</t>
  </si>
  <si>
    <t>6., überarbeitete Auflage</t>
  </si>
  <si>
    <t>Zeitdiskrete Signalverarbeitung</t>
  </si>
  <si>
    <t>Algorithmen</t>
  </si>
  <si>
    <t>Algorithmen und Datenstrukturen</t>
  </si>
  <si>
    <t>Eine systematische Einführung in die Programmierung</t>
  </si>
  <si>
    <t>1.</t>
  </si>
  <si>
    <t>Prinzipien, Techniken und Werkzeuge</t>
  </si>
  <si>
    <t>Computernetzwerke</t>
  </si>
  <si>
    <t>Der Top-Down-Ansatz</t>
  </si>
  <si>
    <t>Einführung in Automatentheorie, Formale Sprachen und Berechenbarkeit</t>
  </si>
  <si>
    <t>Einführung in die Programmierung mit C++</t>
  </si>
  <si>
    <t>Einführung in die Programmierung mit Java</t>
  </si>
  <si>
    <t>Grundlagen der Bildverarbeitung</t>
  </si>
  <si>
    <t>Grundlagen der Informatik</t>
  </si>
  <si>
    <t>Künstliche Intelligenz</t>
  </si>
  <si>
    <t>Logik für Informatiker</t>
  </si>
  <si>
    <t>Moderne Betriebssysteme</t>
  </si>
  <si>
    <t>Modernes Software-Engineering</t>
  </si>
  <si>
    <t>Entwurf und Entwicklung von Softwareprodukten</t>
  </si>
  <si>
    <t>Programmieren mit Java</t>
  </si>
  <si>
    <t>Programmieren mit Java II</t>
  </si>
  <si>
    <t>Rechnerarchitektur</t>
  </si>
  <si>
    <t>Von der digitalen Logik zum Parallelrechner</t>
  </si>
  <si>
    <t>Software Engineering</t>
  </si>
  <si>
    <t>10., aktualisierte Auflage</t>
  </si>
  <si>
    <t>Software Requirements</t>
  </si>
  <si>
    <t>Verteilte Systeme</t>
  </si>
  <si>
    <t>Prinzipien und Paradigmen</t>
  </si>
  <si>
    <t>Angewandte Unternehmensethik</t>
  </si>
  <si>
    <t>Grundlagen für Studium und Praxis</t>
  </si>
  <si>
    <t>Betriebswirtschaftslehre</t>
  </si>
  <si>
    <t>Buchführung und Bilanzierung nach IFRS und HGB</t>
  </si>
  <si>
    <t>Controlling</t>
  </si>
  <si>
    <t>Grundlagen, Praxis, Handlungsfelder</t>
  </si>
  <si>
    <t>Controlling - Das Übungsbuch</t>
  </si>
  <si>
    <t>Einführung in die Allgemeine Betriebswirtschaftslehre</t>
  </si>
  <si>
    <t>Einführung in die Ökonometrie</t>
  </si>
  <si>
    <t>Finanzwirtschaft des Unternehmens</t>
  </si>
  <si>
    <t>Die Grundlagen des modernen Finanzmanagements</t>
  </si>
  <si>
    <t>Grundlagen der Finanzwirtschaft</t>
  </si>
  <si>
    <t>Analyse, Entscheidung und Umsetzung</t>
  </si>
  <si>
    <t>Das Übungsbuch</t>
  </si>
  <si>
    <t>Grundlagen des Marketing</t>
  </si>
  <si>
    <t>Grundzüge der Beschaffung, Produktion und Logistik</t>
  </si>
  <si>
    <t>Grundzüge der Beschaffung, Produktion und Logistik - Übungsbuch</t>
  </si>
  <si>
    <t>Grundzüge der Volkswirtschaftslehre</t>
  </si>
  <si>
    <t>Eine Einführung in die Wissenschaft von Märkten</t>
  </si>
  <si>
    <t>Grundzüge der Volkswirtschaftslehre - Das Übungsbuch</t>
  </si>
  <si>
    <t>Internationale Wirtschaft</t>
  </si>
  <si>
    <t>Theorie und Politik der Außenwirtschaft</t>
  </si>
  <si>
    <t>Konsumentenverhalten</t>
  </si>
  <si>
    <t>Kostenrechnung</t>
  </si>
  <si>
    <t>Das Lehrbuch für Bachelor, Master und Praktiker</t>
  </si>
  <si>
    <t>Makroökonomie</t>
  </si>
  <si>
    <t>Management</t>
  </si>
  <si>
    <t>Grundlagen der Unternehmensführung</t>
  </si>
  <si>
    <t>Marketing-Management</t>
  </si>
  <si>
    <t>Mathematik für Wirtschaftswissenschaftler</t>
  </si>
  <si>
    <t>Mikroökonomie</t>
  </si>
  <si>
    <t>9., aktualisierte Auflage</t>
  </si>
  <si>
    <t>Operations Management</t>
  </si>
  <si>
    <t>Konzepte, Methoden und Anwendungen</t>
  </si>
  <si>
    <t>Grundlagen, Handlungsfelder, Praxis</t>
  </si>
  <si>
    <t>Risikomanagement</t>
  </si>
  <si>
    <t>Banken, Versicherungen und andere Finanzinstitutionen</t>
  </si>
  <si>
    <t>Statistik im Bachelor-Studium der BWL und VWL</t>
  </si>
  <si>
    <t>Methoden, Anwendung, Interpretation</t>
  </si>
  <si>
    <t>Statistik ohne Angst vor Formeln</t>
  </si>
  <si>
    <t>Das Studienbuch für Wirtschafts- und Sozialwissenschaftler</t>
  </si>
  <si>
    <t>Statistische Methoden der VWL und BWL</t>
  </si>
  <si>
    <t>Theorie und Praxis</t>
  </si>
  <si>
    <t>Strategie</t>
  </si>
  <si>
    <t>Entwickeln, umsetzen und optimieren</t>
  </si>
  <si>
    <t>Strategisches Management</t>
  </si>
  <si>
    <t>Supply Chain Management</t>
  </si>
  <si>
    <t>Strategie, Planung und Umsetzung</t>
  </si>
  <si>
    <t>Übungen zur Mikroökonomie</t>
  </si>
  <si>
    <t>Volkswirtschaftslehre</t>
  </si>
  <si>
    <t>Volkswirtschaftslehre - Das Übungsbuch</t>
  </si>
  <si>
    <t>Wirtschaftsinformatik</t>
  </si>
  <si>
    <t>3., vollständig überarbeitete Auflage</t>
  </si>
  <si>
    <t>Wirtschaftspolitik</t>
  </si>
  <si>
    <t>Instrumente, Ziele und Institutionen</t>
  </si>
  <si>
    <t>Astronomie</t>
  </si>
  <si>
    <t>Die kosmische Perspektive</t>
  </si>
  <si>
    <t>Gymnasiale Oberstufe</t>
  </si>
  <si>
    <t>Statistische Methoden in der Experimentalphysik</t>
  </si>
  <si>
    <t>Blanchard, Olivier;Illing, Gerhard</t>
  </si>
  <si>
    <t>Hull, John C.</t>
  </si>
  <si>
    <t>Reisinger, Sabine;Gattringer, Regina;Strehl, Franz</t>
  </si>
  <si>
    <t>Hagen, Tobias;Klüh, Ulrich;Sauer, Stephan</t>
  </si>
  <si>
    <t>Kotler, Philip;Armstrong, Gary;Harris, Lloyd  C.;He, Hongwei</t>
  </si>
  <si>
    <t>Scheithauer, Herbert;Niebank, Kay</t>
  </si>
  <si>
    <t>Entwicklungspsychologie - Entwicklungswissenschaft des Kindes- und Jugendalters</t>
  </si>
  <si>
    <t>Neuropsychologische, genetische und psychosoziale Aspekte der Entwicklung</t>
  </si>
  <si>
    <t>Solomon, Michael</t>
  </si>
  <si>
    <t>Sedgewick, Robert;Wayne, Kevin</t>
  </si>
  <si>
    <t>Neumeier, Marty</t>
  </si>
  <si>
    <t>Stroustrup, Bjarne</t>
  </si>
  <si>
    <t>Bennett, Jeffrey;Donahue, Megan;Schneider, Nicholas;Voit, Mark</t>
  </si>
  <si>
    <t>Russell, Stuart;Norvig, Peter</t>
  </si>
  <si>
    <t>Berk, Jonathan;DeMarzo, Peter</t>
  </si>
  <si>
    <t>Harris, Randy</t>
  </si>
  <si>
    <t>Sydsaeter, Knut;Hammond, Peter;Strom, Arne;Carvajal, Andrés</t>
  </si>
  <si>
    <t>Chopra, Sunil;Meindl, Peter</t>
  </si>
  <si>
    <t>Sommerville, Ian</t>
  </si>
  <si>
    <t>Mueller, Simon;Dhar, Julia</t>
  </si>
  <si>
    <t>L</t>
  </si>
  <si>
    <t>Rudolf, Matthias;Kuhlisch, Wiltrud</t>
  </si>
  <si>
    <t>Pearson Studium - Biologie</t>
  </si>
  <si>
    <t>THE BRAND GAP</t>
  </si>
  <si>
    <t>Pearson Studium - Business</t>
  </si>
  <si>
    <t>Hibbeler, Russell C.</t>
  </si>
  <si>
    <t>14.</t>
  </si>
  <si>
    <t>Pearson Studium - Maschinenbau</t>
  </si>
  <si>
    <t>Technische Mechanik 2</t>
  </si>
  <si>
    <t>Festigkeitslehre</t>
  </si>
  <si>
    <t>10.</t>
  </si>
  <si>
    <t>Quatember, Andreas</t>
  </si>
  <si>
    <t>Pearson Studium - Economic BWL</t>
  </si>
  <si>
    <t>Britzelmaier, Bernd</t>
  </si>
  <si>
    <t>Sedlmeier, Peter;Burkhardt, Markus</t>
  </si>
  <si>
    <t>Datenanalyse mit R: Beschreiben, Explorieren, Schätzen und Testen</t>
  </si>
  <si>
    <t>Pearson Studium - Psychologie</t>
  </si>
  <si>
    <t>Burkhardt, Markus;Titz, Johannes;Sedlmeier, Peter</t>
  </si>
  <si>
    <t>Datenanalyse mit R: Fortgeschrittene Verfahren</t>
  </si>
  <si>
    <t>Bartscher, Thomas;Nissen, Regina</t>
  </si>
  <si>
    <t>Personalmanagement</t>
  </si>
  <si>
    <t>Erdmann, Martin;Flügge, Günter</t>
  </si>
  <si>
    <t>Experimentalphysik 1</t>
  </si>
  <si>
    <t>Mechanik und Wärme</t>
  </si>
  <si>
    <t>Pearson Studium - Physik</t>
  </si>
  <si>
    <t>Erdmann, Martin</t>
  </si>
  <si>
    <t>Experimentalpyhsik 3</t>
  </si>
  <si>
    <t>Atome und Kerne</t>
  </si>
  <si>
    <t>Erdmann, Martin;Flügge, Günter;Risse, Markus</t>
  </si>
  <si>
    <t>Minto, Barbara</t>
  </si>
  <si>
    <t>Das Prinzip der Pyramide</t>
  </si>
  <si>
    <t>Ideen klar, verständlich und erfolgreich kommunizieren</t>
  </si>
  <si>
    <t>Whittington, Richard;Regnér, Patrick;Angwin, Duncan;Johnson, Gerry;Scholes, Kevan</t>
  </si>
  <si>
    <t>Haghiri, Sina</t>
  </si>
  <si>
    <t>Schira, Josef</t>
  </si>
  <si>
    <t>Pearson Studium - Economic VWL</t>
  </si>
  <si>
    <t>Antonova, Roumiana  Hristova;Slaveva, Vassilena Iordanova;Slavova, Tihomira Encheva</t>
  </si>
  <si>
    <t>Grundlagen und Praxis der Bash-und C-Programmierung in Unix/Linux</t>
  </si>
  <si>
    <t>Ein Arbeits- und Übungsbuch</t>
  </si>
  <si>
    <t>Pearson Studium - IT</t>
  </si>
  <si>
    <t>Heimsch, Fabian;Niederer, Rudolf</t>
  </si>
  <si>
    <t>Optionen, Futures und andere Derivate - Übungsbuch</t>
  </si>
  <si>
    <t>Aronson, Elliot;Wilson, Timothy D.;Sommers, Samuel</t>
  </si>
  <si>
    <t>Nabors, Murray W.</t>
  </si>
  <si>
    <t>Horton, H. Robert;Moran, Laurence A.;Scrimgeour, K. Gray;Perry, Marc D.;Rawn, J. David</t>
  </si>
  <si>
    <t>Biochemie</t>
  </si>
  <si>
    <t>A. Elmasri, Ramez;Navathe, Shamkant B.</t>
  </si>
  <si>
    <t>Grundlagen von Datenbanksystemen</t>
  </si>
  <si>
    <t>Bachelorausgabe</t>
  </si>
  <si>
    <t>3. aktualisierte Auflage</t>
  </si>
  <si>
    <t>Wie sich die Lücke zwischen Design und Unternehmensstrategie schließen lässt</t>
  </si>
  <si>
    <t>Kotler, Philip;Keller, Kevin Lane;Chernev, Alexander;Opresnik, Marc Oliver</t>
  </si>
  <si>
    <t>16., aktualisierte Auflage</t>
  </si>
  <si>
    <t>Pearson Studium - Elektrotechnik</t>
  </si>
  <si>
    <t>Ein moderner Ansatz</t>
  </si>
  <si>
    <t>Straub, Thomas</t>
  </si>
  <si>
    <t>Hopcroft, John E.;Motwani, Rajeev;Ullman, Jeffrey D.</t>
  </si>
  <si>
    <t>Albach, Manfred;Fischer, Janina</t>
  </si>
  <si>
    <t>Kurose, James F.;Ross, Keith W.</t>
  </si>
  <si>
    <t>de Jong, Theo</t>
  </si>
  <si>
    <t>Pearson Studium - Mathematik</t>
  </si>
  <si>
    <t>Griffiths, David J.</t>
  </si>
  <si>
    <t>Reiß, Siegbert;Sarris, Viktor</t>
  </si>
  <si>
    <t>Experimentelle Psychologie - Von der Theorie zur Praxis</t>
  </si>
  <si>
    <t>Pearson Studium - Scientific Tools</t>
  </si>
  <si>
    <t>Thomas, George B.;Weir, Maurice D.;Hass, Joel</t>
  </si>
  <si>
    <t>Basisbuch Analysis</t>
  </si>
  <si>
    <t>Mathematik für Naturwissenschaftler und Ingenieure</t>
  </si>
  <si>
    <t>Büchler, Jan-Philipp</t>
  </si>
  <si>
    <t>Lambert, Joseph B.;Gronert, Scott;Shurvell, Herbert F.;Lightner, David A.</t>
  </si>
  <si>
    <t>Pearson Studium - Chemie</t>
  </si>
  <si>
    <t>Henke, Karsten;Wuttke, Heinz-Dietrich</t>
  </si>
  <si>
    <t>Schaltsysteme</t>
  </si>
  <si>
    <t>Eine automatenorientierte Einführung</t>
  </si>
  <si>
    <t>Oppenheim, Alan V.;Schafer, Ronald W.;Buck, John R.</t>
  </si>
  <si>
    <t>Buss, David M.</t>
  </si>
  <si>
    <t>Evolutionäre Psychologie</t>
  </si>
  <si>
    <t>Hackl, Peter</t>
  </si>
  <si>
    <t>Schlecht, Berthold</t>
  </si>
  <si>
    <t>von Oppen, Gebhard;Melchert, Frank</t>
  </si>
  <si>
    <t>Horn, Martin;Dourdoumas, Nicolaos</t>
  </si>
  <si>
    <t>Regelungstechnik</t>
  </si>
  <si>
    <t>Rechnerunterstützter Entwurf zeitkontinuierlicher und zeitdiskreter Regelkreise</t>
  </si>
  <si>
    <t>Shackelford, James F.</t>
  </si>
  <si>
    <t>Maschinenelemente</t>
  </si>
  <si>
    <t>Thonemann, Ulrich</t>
  </si>
  <si>
    <t>Kummer, Sebastian;Grün, Oskar;Jammernegg, Werner</t>
  </si>
  <si>
    <t>Bofinger, Peter</t>
  </si>
  <si>
    <t>Forster, Josef;Klüh, Ulrich;Sauer, Stephan</t>
  </si>
  <si>
    <t>Giancoli, Douglas C.</t>
  </si>
  <si>
    <t>Bühner, Markus</t>
  </si>
  <si>
    <t>Albach, Manfred</t>
  </si>
  <si>
    <t>Ullman, Jeffrey D.;Lam, Monica S.;Sethi, Ravi;Aho, Alfred V.</t>
  </si>
  <si>
    <t>Compiler</t>
  </si>
  <si>
    <t>Butcher, James N.;Mineka, Susan;Hooley, Jill M.</t>
  </si>
  <si>
    <t>Laudon, Kenneth C.;Laudon, Jane P.;Schoder, Detlef</t>
  </si>
  <si>
    <t>Barnes, David J.;Kölling, Michael</t>
  </si>
  <si>
    <t>Java lernen mit BlueJ</t>
  </si>
  <si>
    <t>Kalpakjian, Serope;Schmid, Steven R.;Werner, Ewald</t>
  </si>
  <si>
    <t>Watson, James D.;Baker, Tania A.;Bell, Stephen P.;Gann, Alexander;Levine, Michael;Losick, Richard</t>
  </si>
  <si>
    <t>Entwicklungspsychologie</t>
  </si>
  <si>
    <t>Bruice, Paula Y.</t>
  </si>
  <si>
    <t>Schiedermeier, Reinhard</t>
  </si>
  <si>
    <t>Spoun, Sascha</t>
  </si>
  <si>
    <t>Erfolgreich studieren</t>
  </si>
  <si>
    <t>Cartoonkurs für Schüler und Studenten</t>
  </si>
  <si>
    <t>R</t>
  </si>
  <si>
    <t>Einführung durch angewandte Statistik</t>
  </si>
  <si>
    <t>Klump, Rainer</t>
  </si>
  <si>
    <t>Lindenberg, Andreas;Wagner, Irmgard;Fejes, Peter</t>
  </si>
  <si>
    <t>Statistik macchiato</t>
  </si>
  <si>
    <t>Sedlmeier, Peter;Renkewitz, Frank</t>
  </si>
  <si>
    <t>Bühl, Achim</t>
  </si>
  <si>
    <t>Bühner, Markus;Ziegler, Matthias</t>
  </si>
  <si>
    <t>Pindyck, Robert S.;Rubinfeld, Daniel L.</t>
  </si>
  <si>
    <t>7. Auflage</t>
  </si>
  <si>
    <t>Böker, Fred</t>
  </si>
  <si>
    <t>Basiswissen mit Praxisbezug</t>
  </si>
  <si>
    <t>Zimmermann, Jochen;Werner, Jörg Richard;Hitz, Jörg-Markus</t>
  </si>
  <si>
    <t>Dahm, Markus</t>
  </si>
  <si>
    <t>Grundlagen der Mensch-Computer-Interaktion</t>
  </si>
  <si>
    <t>Hatzinger, Reinhold;Nagel, Herbert</t>
  </si>
  <si>
    <t>Dorf, Richard C.;Bishop, Robert H.</t>
  </si>
  <si>
    <t>Pomberger, Gustav;Dobler, Heinz</t>
  </si>
  <si>
    <t>Meyer, Marko</t>
  </si>
  <si>
    <t>C++ programmieren im Klartext</t>
  </si>
  <si>
    <t>Kickelbick, Guido</t>
  </si>
  <si>
    <t>Tönnies, Klaus D.</t>
  </si>
  <si>
    <t>Proakis, John G.;Salehi, Masoud</t>
  </si>
  <si>
    <t>Grundlagen der Kommunikationstechnik</t>
  </si>
  <si>
    <t>Bofinger, Peter;Mayer, Eric</t>
  </si>
  <si>
    <t>Hachenberger, Dirk</t>
  </si>
  <si>
    <t>Mathematik für Informatiker</t>
  </si>
  <si>
    <t>Hoffmann, Armin;Marx, Bernd;Vogt, Werner</t>
  </si>
  <si>
    <t>Vektoranalysis, Integraltransformationen, Differenzialgleichungen, Stochastik  Theorie und Numerik</t>
  </si>
  <si>
    <t>Malaka, Rainer;Butz, Andreas;Hussmann, Heinrich</t>
  </si>
  <si>
    <t>Medieninformatik</t>
  </si>
  <si>
    <t>Brügge, Bernd;Dutoit, Allen H.</t>
  </si>
  <si>
    <t>Objektorientierte Softwaretechnik</t>
  </si>
  <si>
    <t>mit UML, Entwurfsmustern und Java - 2., überarbeitete Auflage</t>
  </si>
  <si>
    <t>Herwig, Heinz;Kautz, Christian H.</t>
  </si>
  <si>
    <t>Baier, Christel;Asteroth, Alexander</t>
  </si>
  <si>
    <t>Theoretische Informatik</t>
  </si>
  <si>
    <t>Einführung in Berechenbarkeit, Komplexität und formale Sprachen</t>
  </si>
  <si>
    <t>Kautz, Christian H.</t>
  </si>
  <si>
    <t>Tutorien zur Elektrotechnik</t>
  </si>
  <si>
    <t>McDermott, Lillian C.;Shaffer, Peter S.</t>
  </si>
  <si>
    <t>Störrle, Harald</t>
  </si>
  <si>
    <t>UML 2 für Studenten</t>
  </si>
  <si>
    <t>Tanenbaum, Andrew S.;van Steen, Maarten</t>
  </si>
  <si>
    <t>Hammerschall, Ulrike</t>
  </si>
  <si>
    <t>Verteilte Systeme und Anwendungen</t>
  </si>
  <si>
    <t>Polifke, Wolfgang;Kopitz, Jan</t>
  </si>
  <si>
    <t>Cordes, Karl-Hermann;Waag, Andreas;Heuck, Nicolas</t>
  </si>
  <si>
    <t>Grechenig, Thomas;Bernhart, Mario;Breiteneder, Roland;Kappel, Karin</t>
  </si>
  <si>
    <t>Softwaretechnik</t>
  </si>
  <si>
    <t>Mit Fallbeispielen aus realen Entwicklungsprojekten</t>
  </si>
  <si>
    <t>Tanenbaum, Andrew S.;Austin, Todd</t>
  </si>
  <si>
    <t>Schmidt, Lorenz-Peter;Schaller, Gerd;Martius, Siegfried</t>
  </si>
  <si>
    <t>Grundlagen Elektrotechnik - Netzwerke</t>
  </si>
  <si>
    <t>Peters, Jan Hendrik;Dörfler, Tobias</t>
  </si>
  <si>
    <t>Klug, William S.;Cummings, Michael R.;Spencer, Charlotte A.</t>
  </si>
  <si>
    <t>Kuhlmann, Hendrik</t>
  </si>
  <si>
    <t>Hamilton, Jonathan H.;Suslow, Valerie Y.</t>
  </si>
  <si>
    <t>Madigan, Michael T.;Martinko, John M.;Stahl, David A.;Clark, David P.</t>
  </si>
  <si>
    <t>Ostendorf, Ralf  Jürgen</t>
  </si>
  <si>
    <t>Bankwirtschaft</t>
  </si>
  <si>
    <t>Das Arbeitsbuch</t>
  </si>
  <si>
    <t>Grundlagen für Ausbildung, Praxis und Studium</t>
  </si>
  <si>
    <t>Wessler, Markus</t>
  </si>
  <si>
    <t>Sokolowski, Kurt</t>
  </si>
  <si>
    <t>Grundzüge der Finanzmathematik</t>
  </si>
  <si>
    <t>Hammerschall, Ulrike;Beneken, Gerd</t>
  </si>
  <si>
    <t>Schmuck, Carsten</t>
  </si>
  <si>
    <t>Statistik mit SPSS</t>
  </si>
  <si>
    <t>Fallbeispiele und Methoden</t>
  </si>
  <si>
    <t>Tabellen und Formelsammlung</t>
  </si>
  <si>
    <t>Hatzinger, Reinhold;Hornik, Kurt;Nagel, Herbert;Maier, Marco</t>
  </si>
  <si>
    <t>Johnson, Gerry;Whittington, Richard;Scholes, Kevan;Angwin, Duncan;Regnér, Patrick</t>
  </si>
  <si>
    <t>Zimbardo, Philip G.;Johnson, Robert L.;McCann, Vivian</t>
  </si>
  <si>
    <t>Brinkmann, Ralf</t>
  </si>
  <si>
    <t>Angewandte Gesundheitspsychologie</t>
  </si>
  <si>
    <t>Brown, Theodore L.;LeMay, H. Eugene;Bursten, Bruce E.;Bruice, Paula Y.</t>
  </si>
  <si>
    <t>Robbins, Stephen P.;Coulter, Mary;Fischer, Ingo</t>
  </si>
  <si>
    <t>Brock Mikrobiologie kompakt</t>
  </si>
  <si>
    <t>Taylor, John R.</t>
  </si>
  <si>
    <t>Klassische Mechanik</t>
  </si>
  <si>
    <t>Konzepte - Instrumente - Unternehmensfallstudien</t>
  </si>
  <si>
    <t>Kreuzer, Martin;Kühling, Stefan</t>
  </si>
  <si>
    <t>Makroökonomie - Das Übungsbuch</t>
  </si>
  <si>
    <t>Gerrig, Richard J.</t>
  </si>
  <si>
    <t>Hardin, Jeff;Bertoni, Gregory Paul;Kleinsmith, Lewis J.</t>
  </si>
  <si>
    <t>Weinberg, Steven</t>
  </si>
  <si>
    <t>Tanenbaum, Andrew S.;Bos, Herbert</t>
  </si>
  <si>
    <t>Ruhrländer, Michael</t>
  </si>
  <si>
    <t>Lehr- und Übungsbuch mit MyMathLab | Lineare Algebra</t>
  </si>
  <si>
    <t>Smith, Thomas M.;Smith, Robert L.</t>
  </si>
  <si>
    <t>Schüz, Mathias</t>
  </si>
  <si>
    <t>12., aktualisierte und erweiterte Auflage</t>
  </si>
  <si>
    <t>Zantow, Roger;Dinauer, Josef;Schäffler, Christian</t>
  </si>
  <si>
    <t>Brückenkurs Mathematik</t>
  </si>
  <si>
    <t>Deimel, Klaus;Erdmann, Georg;Isemann, Rainer;Müller, Stefan</t>
  </si>
  <si>
    <t>Psychologie mit E-Learning "MyLab | Psychologie"</t>
  </si>
  <si>
    <t>Brown, Theodore L.;LeMay, H. Eugene;Bursten, Bruce E.;Murphy, Catherine J.;Woodward, Patrick M.;Stoltzfus, Matthew W.</t>
  </si>
  <si>
    <t>Brown, Theodore L.;LeMay, H. Eugene;Bursten, Bruce E.;Murphy, Catherine J.;Woodward, Patrick M.;Stoltzfus, Matthew W.;Wilson, Roxy</t>
  </si>
  <si>
    <t>11. aktualisierte Auflage</t>
  </si>
  <si>
    <t>Schroeder, Daniel V.</t>
  </si>
  <si>
    <t>Jahn, Martina;Jahn, Dieter;Moran, Laurence A.;Horton, H. Robert;Scrimgeour, K. Gray;Perry, Marc D.</t>
  </si>
  <si>
    <t>Technische Mechanik 1</t>
  </si>
  <si>
    <t>Statik</t>
  </si>
  <si>
    <t>Erdmann, Georg;Krupp, Michael</t>
  </si>
  <si>
    <t>4. Auflage</t>
  </si>
  <si>
    <t>Krugman, Paul R.;Obstfeld, Maurice;Melitz, Marc J.</t>
  </si>
  <si>
    <t>Urry, Lisa A.;Cain, Michael L.;Wasserman, Steven A.;Minorsky, Peter V.;Reece, Jane B.</t>
  </si>
  <si>
    <t>Madigan, Michael T.;Bender, Kelly S.;Buckley, Daniel H.;Sattley, W. Matthew;Stahl, David A.</t>
  </si>
  <si>
    <t>SPSS</t>
  </si>
  <si>
    <t>Einführung in die moderne Datenanalyse ab SPSS 25</t>
  </si>
  <si>
    <t>Seelhofer, Daniel</t>
  </si>
  <si>
    <t>Das Leadership Buch</t>
  </si>
  <si>
    <t>Grundlagen und Tools, mit denen ganzheitliche Führung im Alltag erfolgreich gelingt</t>
  </si>
  <si>
    <t>Wewel, Max C.;Blatter, Anja</t>
  </si>
  <si>
    <t>Acemoglu, Daron;Laibson, David;List, John A.;Belke, Ansgar</t>
  </si>
  <si>
    <t>Bock, Adam J.;George, Gerard</t>
  </si>
  <si>
    <t>Das Business Model Buch</t>
  </si>
  <si>
    <t>Wie Sie innovative Geschäftsideen entwerfen und erfolgreich in die Tat umsetzen</t>
  </si>
  <si>
    <t>Warner, Stuart;Hussain, Si</t>
  </si>
  <si>
    <t>Das Finance Buch</t>
  </si>
  <si>
    <t>Grundlagenwissen und Tools, die jeder kennen muss, um bessere Entscheidungen für sein Unternehmen zu treffen</t>
  </si>
  <si>
    <t>Das Decision Maker Playbook</t>
  </si>
  <si>
    <t>12 Taktiken, um klarer zu denken, Unsicherheit abzubauen und bessere Entscheidungen zu treffen</t>
  </si>
  <si>
    <t>Erdmann, Martin;Hebbeker, Thomas;Schmidt, Alexander</t>
  </si>
  <si>
    <t>Kölling, Michael</t>
  </si>
  <si>
    <t>Einführung in Java mit Greenfoot</t>
  </si>
  <si>
    <t>Pearson Studium - Informatik Schule</t>
  </si>
  <si>
    <t>Pearson Studium - Biologie Schule</t>
  </si>
  <si>
    <t>Hattenhauer, Rainer</t>
  </si>
  <si>
    <t>Campbell, Neil A.;Reece, Jane B.;Smith, Thomas M.;Smith, Robert L.</t>
  </si>
  <si>
    <t>Giancoli Physik</t>
  </si>
  <si>
    <t>Pearson Studium - Physik Schule</t>
  </si>
  <si>
    <t>Bruice, Paula Y.;Brown, Theodore L.</t>
  </si>
  <si>
    <t>Pearson Studium - Chemie Schule</t>
  </si>
  <si>
    <t>Objektorientierte Einführung mit Spielen und Simulationen</t>
  </si>
  <si>
    <t>Objects first - Eine Einführung in Java</t>
  </si>
  <si>
    <t>Informatik</t>
  </si>
  <si>
    <t>Praxislehrbuch für Schule, Ausbildung und Studium</t>
  </si>
  <si>
    <t>unlimited Basispreis  netto</t>
  </si>
  <si>
    <t>unlimited Basispreis netto</t>
  </si>
  <si>
    <t>Herold, Helmut;Lurz, Bruno;Lurz, Martin;Wohlrab, Jürgen</t>
  </si>
  <si>
    <t>Lee, Peter;Goldberg, Carey;Kohane, Isaac;Bubeck, Sébastien</t>
  </si>
  <si>
    <t>Die KI-Revolution in der Medizin</t>
  </si>
  <si>
    <t>GPT-4 und darüber hinaus</t>
  </si>
  <si>
    <t>ÜB Grundzüge der Finanzmathematik</t>
  </si>
  <si>
    <t>Pinel, John P. J.</t>
  </si>
  <si>
    <t>Tanenbaum, Andrew S.;Feamster, Nick;Wetherall, David J.</t>
  </si>
  <si>
    <t>Tutorien zur Physik - Bafög-Ausgabe</t>
  </si>
  <si>
    <t>Klassische Mechanik Lösungsbuch</t>
  </si>
  <si>
    <t>Botanik</t>
  </si>
  <si>
    <t>Von der Kindheit bis ins hohe Alter</t>
  </si>
  <si>
    <t>Andriole, Stephen J.</t>
  </si>
  <si>
    <t>Digital Playbook</t>
  </si>
  <si>
    <t>Uni/HS</t>
  </si>
  <si>
    <t>Studierende</t>
  </si>
  <si>
    <t>FTE Faktor*</t>
  </si>
  <si>
    <t>XS</t>
  </si>
  <si>
    <t>&lt;1.000</t>
  </si>
  <si>
    <t>S</t>
  </si>
  <si>
    <t>&lt; 3.000</t>
  </si>
  <si>
    <t>M</t>
  </si>
  <si>
    <t>3000-&lt;10.000</t>
  </si>
  <si>
    <t>&gt;= 10.000</t>
  </si>
  <si>
    <t>XL</t>
  </si>
  <si>
    <t>&gt;= 30.000</t>
  </si>
  <si>
    <t>Woolfolk, Anita;Usher, Ellen L.</t>
  </si>
  <si>
    <t>Feldman, Robert S.</t>
  </si>
  <si>
    <t>*FTE Faktor bei Kauf 1-Jahr</t>
  </si>
  <si>
    <t xml:space="preserve"> </t>
  </si>
  <si>
    <t>Gesamtpreis bei Kauf (perpetual)</t>
  </si>
  <si>
    <t>FTE-Faktor (bitte eintragen) -&gt;</t>
  </si>
  <si>
    <t>Paketpreis für Jahreslizenz:</t>
  </si>
  <si>
    <t xml:space="preserve">Perpetual-Lizenzpreis netto </t>
  </si>
  <si>
    <t xml:space="preserve">Annual-Lizenzpreis netto </t>
  </si>
  <si>
    <t>Pearson Studium - Economics BWL</t>
  </si>
  <si>
    <t>Hartl, Michael</t>
  </si>
  <si>
    <t>Python mit Biss</t>
  </si>
  <si>
    <t>Gesamtpreis bei Kauf der Einzeltitel(annual)</t>
  </si>
  <si>
    <t>Gesamtpreis bei Kauf der Einzeltitel (annual)</t>
  </si>
  <si>
    <t>Gesamtpreis bei Kauf der Einzeltitel (perpetual)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</si>
</sst>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/>
      <bottom/>
      <diagonal/>
    </border>
    <border>
      <left style="thin">
        <color theme="1"/>
      </left>
      <right style="medium">
        <color theme="1"/>
      </right>
      <top/>
      <bottom/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/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1" fontId="0" fillId="0" borderId="0" xfId="0" applyNumberFormat="1"/>
    <xf numFmtId="14" fontId="0" fillId="0" borderId="0" xfId="0" applyNumberFormat="1"/>
    <xf numFmtId="164" fontId="0" fillId="0" borderId="0" xfId="0" applyNumberFormat="1"/>
    <xf numFmtId="0" fontId="0" fillId="0" borderId="0" xfId="0" applyAlignment="1">
      <alignment horizontal="right"/>
    </xf>
    <xf numFmtId="0" fontId="1" fillId="3" borderId="1" xfId="0" applyFont="1" applyFill="1" applyBorder="1"/>
    <xf numFmtId="0" fontId="0" fillId="3" borderId="3" xfId="0" applyFill="1" applyBorder="1" applyAlignment="1">
      <alignment horizontal="right"/>
    </xf>
    <xf numFmtId="0" fontId="0" fillId="3" borderId="3" xfId="0" applyFill="1" applyBorder="1"/>
    <xf numFmtId="0" fontId="0" fillId="3" borderId="6" xfId="0" applyFill="1" applyBorder="1"/>
    <xf numFmtId="0" fontId="0" fillId="3" borderId="7" xfId="0" applyFill="1" applyBorder="1"/>
    <xf numFmtId="0" fontId="1" fillId="3" borderId="3" xfId="0" applyFont="1" applyFill="1" applyBorder="1"/>
    <xf numFmtId="164" fontId="2" fillId="3" borderId="5" xfId="0" applyNumberFormat="1" applyFont="1" applyFill="1" applyBorder="1"/>
    <xf numFmtId="164" fontId="0" fillId="2" borderId="0" xfId="0" applyNumberFormat="1" applyFill="1"/>
    <xf numFmtId="0" fontId="0" fillId="0" borderId="10" xfId="0" applyBorder="1"/>
    <xf numFmtId="0" fontId="0" fillId="0" borderId="11" xfId="0" applyBorder="1"/>
    <xf numFmtId="0" fontId="0" fillId="2" borderId="3" xfId="0" applyFill="1" applyBorder="1"/>
    <xf numFmtId="0" fontId="0" fillId="2" borderId="4" xfId="0" applyFill="1" applyBorder="1"/>
    <xf numFmtId="0" fontId="0" fillId="2" borderId="6" xfId="0" applyFill="1" applyBorder="1"/>
    <xf numFmtId="164" fontId="2" fillId="2" borderId="12" xfId="0" applyNumberFormat="1" applyFont="1" applyFill="1" applyBorder="1"/>
    <xf numFmtId="0" fontId="1" fillId="2" borderId="1" xfId="0" applyFont="1" applyFill="1" applyBorder="1"/>
    <xf numFmtId="164" fontId="0" fillId="5" borderId="0" xfId="0" applyNumberFormat="1" applyFill="1"/>
    <xf numFmtId="0" fontId="0" fillId="5" borderId="3" xfId="0" applyFill="1" applyBorder="1" applyAlignment="1">
      <alignment horizontal="right"/>
    </xf>
    <xf numFmtId="0" fontId="0" fillId="5" borderId="3" xfId="0" applyFill="1" applyBorder="1"/>
    <xf numFmtId="0" fontId="0" fillId="5" borderId="6" xfId="0" applyFill="1" applyBorder="1"/>
    <xf numFmtId="0" fontId="0" fillId="5" borderId="7" xfId="0" applyFill="1" applyBorder="1"/>
    <xf numFmtId="0" fontId="1" fillId="5" borderId="1" xfId="0" applyFont="1" applyFill="1" applyBorder="1"/>
    <xf numFmtId="0" fontId="2" fillId="5" borderId="3" xfId="0" applyFont="1" applyFill="1" applyBorder="1"/>
    <xf numFmtId="164" fontId="2" fillId="5" borderId="12" xfId="0" applyNumberFormat="1" applyFont="1" applyFill="1" applyBorder="1"/>
    <xf numFmtId="0" fontId="0" fillId="0" borderId="2" xfId="0" applyBorder="1"/>
    <xf numFmtId="0" fontId="1" fillId="2" borderId="4" xfId="0" applyFont="1" applyFill="1" applyBorder="1"/>
    <xf numFmtId="0" fontId="0" fillId="6" borderId="3" xfId="0" applyFill="1" applyBorder="1"/>
    <xf numFmtId="0" fontId="0" fillId="6" borderId="13" xfId="0" applyFill="1" applyBorder="1"/>
    <xf numFmtId="0" fontId="0" fillId="6" borderId="4" xfId="0" applyFill="1" applyBorder="1"/>
    <xf numFmtId="164" fontId="0" fillId="6" borderId="0" xfId="0" applyNumberFormat="1" applyFill="1"/>
    <xf numFmtId="0" fontId="1" fillId="6" borderId="4" xfId="0" applyFont="1" applyFill="1" applyBorder="1"/>
    <xf numFmtId="164" fontId="2" fillId="6" borderId="12" xfId="0" applyNumberFormat="1" applyFont="1" applyFill="1" applyBorder="1"/>
    <xf numFmtId="0" fontId="1" fillId="6" borderId="1" xfId="0" applyFont="1" applyFill="1" applyBorder="1"/>
    <xf numFmtId="164" fontId="0" fillId="3" borderId="0" xfId="0" applyNumberFormat="1" applyFill="1"/>
    <xf numFmtId="164" fontId="0" fillId="7" borderId="0" xfId="0" applyNumberFormat="1" applyFill="1"/>
    <xf numFmtId="0" fontId="0" fillId="7" borderId="0" xfId="0" applyFill="1"/>
    <xf numFmtId="0" fontId="1" fillId="7" borderId="0" xfId="0" applyFont="1" applyFill="1"/>
    <xf numFmtId="164" fontId="2" fillId="7" borderId="9" xfId="0" applyNumberFormat="1" applyFont="1" applyFill="1" applyBorder="1"/>
    <xf numFmtId="0" fontId="1" fillId="7" borderId="8" xfId="0" applyFont="1" applyFill="1" applyBorder="1"/>
    <xf numFmtId="164" fontId="0" fillId="8" borderId="0" xfId="0" applyNumberFormat="1" applyFill="1"/>
    <xf numFmtId="0" fontId="0" fillId="8" borderId="0" xfId="0" applyFill="1"/>
    <xf numFmtId="0" fontId="1" fillId="8" borderId="0" xfId="0" applyFont="1" applyFill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164" fontId="0" fillId="4" borderId="0" xfId="0" applyNumberFormat="1" applyFill="1"/>
    <xf numFmtId="0" fontId="0" fillId="4" borderId="0" xfId="0" applyFill="1"/>
    <xf numFmtId="164" fontId="2" fillId="8" borderId="0" xfId="0" applyNumberFormat="1" applyFont="1" applyFill="1"/>
    <xf numFmtId="0" fontId="1" fillId="8" borderId="27" xfId="0" applyFont="1" applyFill="1" applyBorder="1"/>
    <xf numFmtId="0" fontId="1" fillId="7" borderId="1" xfId="0" applyFont="1" applyFill="1" applyBorder="1"/>
    <xf numFmtId="164" fontId="0" fillId="6" borderId="3" xfId="0" applyNumberFormat="1" applyFill="1" applyBorder="1"/>
    <xf numFmtId="164" fontId="0" fillId="2" borderId="4" xfId="0" applyNumberFormat="1" applyFill="1" applyBorder="1"/>
    <xf numFmtId="164" fontId="0" fillId="5" borderId="3" xfId="0" applyNumberFormat="1" applyFill="1" applyBorder="1"/>
    <xf numFmtId="164" fontId="0" fillId="3" borderId="3" xfId="0" applyNumberFormat="1" applyFill="1" applyBorder="1"/>
    <xf numFmtId="164" fontId="0" fillId="9" borderId="0" xfId="0" applyNumberFormat="1" applyFill="1"/>
    <xf numFmtId="14" fontId="0" fillId="9" borderId="0" xfId="0" applyNumberFormat="1" applyFill="1" applyAlignment="1">
      <alignment horizontal="left"/>
    </xf>
    <xf numFmtId="14" fontId="0" fillId="7" borderId="0" xfId="0" applyNumberFormat="1" applyFill="1" applyAlignment="1">
      <alignment horizontal="left"/>
    </xf>
    <xf numFmtId="164" fontId="0" fillId="10" borderId="0" xfId="0" applyNumberFormat="1" applyFill="1"/>
    <xf numFmtId="14" fontId="0" fillId="10" borderId="0" xfId="0" applyNumberFormat="1" applyFill="1"/>
    <xf numFmtId="164" fontId="0" fillId="3" borderId="0" xfId="0" applyNumberFormat="1" applyFill="1" applyAlignment="1">
      <alignment horizontal="left"/>
    </xf>
    <xf numFmtId="164" fontId="0" fillId="5" borderId="0" xfId="0" applyNumberFormat="1" applyFill="1" applyAlignment="1">
      <alignment horizontal="left"/>
    </xf>
    <xf numFmtId="14" fontId="0" fillId="2" borderId="0" xfId="0" applyNumberFormat="1" applyFill="1" applyAlignment="1">
      <alignment horizontal="left"/>
    </xf>
    <xf numFmtId="14" fontId="0" fillId="6" borderId="0" xfId="0" applyNumberFormat="1" applyFill="1" applyAlignment="1">
      <alignment horizontal="left"/>
    </xf>
    <xf numFmtId="14" fontId="0" fillId="10" borderId="0" xfId="0" applyNumberFormat="1" applyFill="1" applyAlignment="1">
      <alignment horizontal="left"/>
    </xf>
    <xf numFmtId="14" fontId="0" fillId="7" borderId="0" xfId="0" applyNumberFormat="1" applyFill="1" applyAlignment="1">
      <alignment horizontal="left"/>
    </xf>
    <xf numFmtId="14" fontId="0" fillId="9" borderId="0" xfId="0" applyNumberFormat="1" applyFill="1" applyAlignment="1">
      <alignment horizontal="left"/>
    </xf>
  </cellXfs>
  <cellStyles count="1">
    <cellStyle name="Standard" xfId="0" builtinId="0"/>
  </cellStyles>
  <dxfs count="40"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9" formatCode="dd/mm/yyyy"/>
    </dxf>
    <dxf>
      <numFmt numFmtId="1" formatCode="0"/>
    </dxf>
    <dxf>
      <numFmt numFmtId="1" formatCode="0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9" formatCode="dd/mm/yyyy"/>
    </dxf>
    <dxf>
      <numFmt numFmtId="1" formatCode="0"/>
    </dxf>
    <dxf>
      <numFmt numFmtId="1" formatCode="0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9" formatCode="dd/mm/yyyy"/>
    </dxf>
    <dxf>
      <numFmt numFmtId="1" formatCode="0"/>
    </dxf>
    <dxf>
      <numFmt numFmtId="1" formatCode="0"/>
    </dxf>
    <dxf>
      <numFmt numFmtId="164" formatCode="#,##0.00\ &quot;€&quot;"/>
    </dxf>
    <dxf>
      <numFmt numFmtId="164" formatCode="#,##0.00\ &quot;€&quot;"/>
    </dxf>
    <dxf>
      <numFmt numFmtId="19" formatCode="dd/mm/yyyy"/>
    </dxf>
    <dxf>
      <numFmt numFmtId="1" formatCode="0"/>
    </dxf>
    <dxf>
      <numFmt numFmtId="1" formatCode="0"/>
    </dxf>
    <dxf>
      <numFmt numFmtId="164" formatCode="#,##0.00\ &quot;€&quot;"/>
    </dxf>
    <dxf>
      <numFmt numFmtId="164" formatCode="#,##0.00\ &quot;€&quot;"/>
    </dxf>
    <dxf>
      <numFmt numFmtId="19" formatCode="dd/mm/yyyy"/>
    </dxf>
    <dxf>
      <numFmt numFmtId="1" formatCode="0"/>
    </dxf>
    <dxf>
      <numFmt numFmtId="1" formatCode="0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9" formatCode="dd/mm/yyyy"/>
    </dxf>
    <dxf>
      <numFmt numFmtId="1" formatCode="0"/>
    </dxf>
    <dxf>
      <numFmt numFmtId="1" formatCode="0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9" formatCode="dd/mm/yyyy"/>
    </dxf>
    <dxf>
      <numFmt numFmtId="1" formatCode="0"/>
    </dxf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506CCAE5-8911-43C4-A9AA-FF1327EC4E85}" name="Tabelle12" displayName="Tabelle12" ref="A1:M28" totalsRowShown="0">
  <autoFilter ref="A1:M28" xr:uid="{506CCAE5-8911-43C4-A9AA-FF1327EC4E85}"/>
  <tableColumns count="13">
    <tableColumn id="1" xr3:uid="{D4578C7F-654E-4421-A37D-15E596D0A7A5}" name="eISBN" dataDxfId="39"/>
    <tableColumn id="2" xr3:uid="{1C4EF8F0-3E2E-4ED1-90E6-65F4A97494BD}" name="Print-ISBN" dataDxfId="38"/>
    <tableColumn id="3" xr3:uid="{12F5B808-4F3B-4FD0-AA0A-6F08A802EDE4}" name="Autor"/>
    <tableColumn id="4" xr3:uid="{821D9558-F0ED-41A0-9CFB-DF02A1CC873A}" name="Titel"/>
    <tableColumn id="5" xr3:uid="{1EC9AAF0-4FC3-4863-A9DB-74DAACEBD48C}" name="Untertitel"/>
    <tableColumn id="6" xr3:uid="{25863A0B-BB8E-4CDF-A431-183AFF00F087}" name="Auflage"/>
    <tableColumn id="7" xr3:uid="{C9814E3D-E254-457E-A565-4507D5BC1065}" name="Seiten"/>
    <tableColumn id="9" xr3:uid="{D49CCFCF-8318-4F27-BC58-685953CCFF71}" name="ET" dataDxfId="37"/>
    <tableColumn id="10" xr3:uid="{8223C16A-408D-4729-BC1A-A67538384C19}" name="unlimited Basispreis " dataDxfId="36"/>
    <tableColumn id="11" xr3:uid="{23FA619A-14AD-4162-B320-6F70092D3BAA}" name="FTE Faktor">
      <calculatedColumnFormula>$O$34</calculatedColumnFormula>
    </tableColumn>
    <tableColumn id="12" xr3:uid="{AF201A16-D714-4E25-9C46-012A7D14F889}" name="Perpetual-Lizenzpreis netto " dataDxfId="35">
      <calculatedColumnFormula>(I2*$O$34)</calculatedColumnFormula>
    </tableColumn>
    <tableColumn id="8" xr3:uid="{3D504CBA-0AD0-42C4-8C5F-EFB67881976B}" name="Annual-Lizenzpreis netto " dataDxfId="34">
      <calculatedColumnFormula>K2/3.5</calculatedColumnFormula>
    </tableColumn>
    <tableColumn id="13" xr3:uid="{3CE73060-9F7E-44BA-BAEB-CE43DC0F76D3}" name="Segment"/>
  </tableColumns>
  <tableStyleInfo name="TableStyleMedium1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BD7FE63-2179-4A01-A8F5-F2AE7DD0E033}" name="Tabelle13" displayName="Tabelle13" ref="A1:M24" totalsRowShown="0">
  <autoFilter ref="A1:M24" xr:uid="{0BD7FE63-2179-4A01-A8F5-F2AE7DD0E033}"/>
  <sortState xmlns:xlrd2="http://schemas.microsoft.com/office/spreadsheetml/2017/richdata2" ref="A2:M24">
    <sortCondition descending="1" ref="H1:H24"/>
  </sortState>
  <tableColumns count="13">
    <tableColumn id="1" xr3:uid="{7C9B4DB3-6645-4D1E-B1F5-691D8A8F1DBF}" name="eISBN" dataDxfId="33"/>
    <tableColumn id="2" xr3:uid="{F425A1E1-17FC-4AA2-865F-94309B4E814B}" name="Print-ISBN" dataDxfId="32"/>
    <tableColumn id="3" xr3:uid="{37531BB5-5744-4D28-9DEF-E8C036A80C50}" name="Autor"/>
    <tableColumn id="4" xr3:uid="{7687C910-93F2-4894-BD6D-8FC929520974}" name="Titel"/>
    <tableColumn id="5" xr3:uid="{8671DF3C-B8D4-48AD-8D50-4892B06213A7}" name="Untertitel"/>
    <tableColumn id="6" xr3:uid="{79C62917-C052-48D6-87AD-109B97E17F0F}" name="Auflage"/>
    <tableColumn id="7" xr3:uid="{A36AAFAB-C957-422B-9A52-B5D42FD6547D}" name="Seiten"/>
    <tableColumn id="8" xr3:uid="{575B9C8D-20FC-4476-9629-CAD920BFEB01}" name="ET" dataDxfId="31"/>
    <tableColumn id="9" xr3:uid="{6734EA03-95BC-4A14-B20B-21C924A149E4}" name="unlimited Basispreis " dataDxfId="30"/>
    <tableColumn id="10" xr3:uid="{A9E9D415-431A-4181-88DA-3420CAA8F8A6}" name="FTE Faktor"/>
    <tableColumn id="11" xr3:uid="{B4F15753-3E4E-449B-9C37-EC48F36F372A}" name="Perpetual-Lizenzpreis netto " dataDxfId="29">
      <calculatedColumnFormula>(I2*$O$30)</calculatedColumnFormula>
    </tableColumn>
    <tableColumn id="13" xr3:uid="{C1A8A42C-EF48-434D-8C3C-572919384B29}" name="Annual-Lizenzpreis netto " dataDxfId="28">
      <calculatedColumnFormula>K2/3.5</calculatedColumnFormula>
    </tableColumn>
    <tableColumn id="12" xr3:uid="{A0F34272-AB3B-44B4-873B-2BEC3255E516}" name="Segment"/>
  </tableColumns>
  <tableStyleInfo name="TableStyleMedium1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6F4E65DB-D2B4-4CC3-95DC-71754C84CCBC}" name="Tabelle14" displayName="Tabelle14" ref="A1:M55" totalsRowShown="0">
  <autoFilter ref="A1:M55" xr:uid="{6F4E65DB-D2B4-4CC3-95DC-71754C84CCBC}"/>
  <tableColumns count="13">
    <tableColumn id="1" xr3:uid="{8A5C3D60-7333-44E4-B34B-BB5F02AD8AC4}" name="eISBN" dataDxfId="27"/>
    <tableColumn id="2" xr3:uid="{35D413FC-505E-45FE-AAE6-E7E1EBDB399A}" name="Print-ISBN" dataDxfId="26"/>
    <tableColumn id="3" xr3:uid="{97388B7D-31CD-418B-B30C-44187407D612}" name="Autor"/>
    <tableColumn id="4" xr3:uid="{E7706091-C0AC-4194-A730-4E9A9F283F84}" name="Titel"/>
    <tableColumn id="5" xr3:uid="{51E80349-60E2-46EF-BB36-450634A59733}" name="Untertitel"/>
    <tableColumn id="6" xr3:uid="{C3C33CE3-096E-4188-B924-BCF3F99F2B0D}" name="Auflage"/>
    <tableColumn id="7" xr3:uid="{FED8714E-B1C4-4429-A0F5-54E7F92FAC4F}" name="Seiten"/>
    <tableColumn id="8" xr3:uid="{17499058-EB57-49F6-BE2C-A7091AAD63F7}" name="ET" dataDxfId="25"/>
    <tableColumn id="9" xr3:uid="{B2B4802A-FBB8-4B3F-9B24-07A0A98DCD97}" name="unlimited Basispreis "/>
    <tableColumn id="10" xr3:uid="{417E312F-A27C-458C-BEB5-C20589233568}" name="FTE Faktor">
      <calculatedColumnFormula>$O$61</calculatedColumnFormula>
    </tableColumn>
    <tableColumn id="11" xr3:uid="{582E0B79-04E5-4A4F-85F6-713DF023A05C}" name="Perpetual-Lizenzpreis netto " dataDxfId="24">
      <calculatedColumnFormula>(I2*$O$61)</calculatedColumnFormula>
    </tableColumn>
    <tableColumn id="13" xr3:uid="{670C255F-945A-4B45-A86B-43F60E4B7DDB}" name="Annual-Lizenzpreis netto " dataDxfId="23">
      <calculatedColumnFormula>K2/3.5</calculatedColumnFormula>
    </tableColumn>
    <tableColumn id="12" xr3:uid="{6CEF2627-6047-471D-B7D2-F8EE3CADBFD1}" name="Segment"/>
  </tableColumns>
  <tableStyleInfo name="TableStyleMedium10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42EA6500-5140-4EC4-8469-6DAD52CFB072}" name="Tabelle15" displayName="Tabelle15" ref="A1:M38" totalsRowShown="0">
  <autoFilter ref="A1:M38" xr:uid="{42EA6500-5140-4EC4-8469-6DAD52CFB072}"/>
  <sortState xmlns:xlrd2="http://schemas.microsoft.com/office/spreadsheetml/2017/richdata2" ref="A2:M38">
    <sortCondition descending="1" ref="H1:H38"/>
  </sortState>
  <tableColumns count="13">
    <tableColumn id="1" xr3:uid="{5B2050A4-C58C-408B-B69A-B676890EF14F}" name="eISBN" dataDxfId="22"/>
    <tableColumn id="2" xr3:uid="{E5E9A505-277F-4949-9ACE-F3104BDF4FE9}" name="Print-ISBN" dataDxfId="21"/>
    <tableColumn id="4" xr3:uid="{1E6275E4-9495-40A3-A47D-79939F537747}" name="Autor"/>
    <tableColumn id="5" xr3:uid="{9491D43C-7A79-4B9E-B597-A973B945A8F0}" name="Titel"/>
    <tableColumn id="6" xr3:uid="{03B3967E-29EA-4FA6-B1C7-138353206841}" name="Untertitel"/>
    <tableColumn id="7" xr3:uid="{C95621B9-9CD6-414B-9258-150214065011}" name="Auflage"/>
    <tableColumn id="8" xr3:uid="{B9BA3EC1-96C5-49F1-8259-C0638A2BC50C}" name="Seiten"/>
    <tableColumn id="9" xr3:uid="{5D7273FD-DDF4-47F3-9EE5-9F6F0A24F40D}" name="ET" dataDxfId="20"/>
    <tableColumn id="10" xr3:uid="{1B4E88D0-BA5D-4029-95AE-A5FB2FD6B0D5}" name="unlimited Basispreis "/>
    <tableColumn id="11" xr3:uid="{5838266A-C8FF-429D-B77F-D913D1A59019}" name="FTE Faktor">
      <calculatedColumnFormula>$O$43</calculatedColumnFormula>
    </tableColumn>
    <tableColumn id="12" xr3:uid="{B9F14067-461F-448A-A979-E34B40E8A5FE}" name="Perpetual-Lizenzpreis netto " dataDxfId="19">
      <calculatedColumnFormula>(I2*$O$43)</calculatedColumnFormula>
    </tableColumn>
    <tableColumn id="3" xr3:uid="{EECCDF4E-4CD5-4038-891F-6FAFF4EFDCC1}" name="Annual-Lizenzpreis netto " dataDxfId="18">
      <calculatedColumnFormula>K2/3.5</calculatedColumnFormula>
    </tableColumn>
    <tableColumn id="13" xr3:uid="{C5982519-9F94-45F0-A5C7-99A450D6EC30}" name="Segment"/>
  </tableColumns>
  <tableStyleInfo name="TableStyleMedium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BD510906-B7A7-414D-9EA8-23C1471D8CF0}" name="Tabelle16" displayName="Tabelle16" ref="A1:M24" totalsRowShown="0">
  <autoFilter ref="A1:M24" xr:uid="{BD510906-B7A7-414D-9EA8-23C1471D8CF0}"/>
  <tableColumns count="13">
    <tableColumn id="1" xr3:uid="{067FEF40-E5CA-47EC-B040-529721B62161}" name="eISBN" dataDxfId="17"/>
    <tableColumn id="2" xr3:uid="{5C30A188-0224-4F31-8F86-37294B8DD479}" name="Print-ISBN" dataDxfId="16"/>
    <tableColumn id="4" xr3:uid="{20BE3B94-C66B-491F-A802-274C1316B0EC}" name="Autor"/>
    <tableColumn id="5" xr3:uid="{8418758B-C945-4038-B7B7-6F0DB5B4876E}" name="Titel"/>
    <tableColumn id="6" xr3:uid="{E8797822-2517-40A1-A821-95949BD3C453}" name="Untertitel"/>
    <tableColumn id="7" xr3:uid="{7E82E58D-53B9-4359-9AEE-590966AA55FF}" name="Auflage"/>
    <tableColumn id="8" xr3:uid="{4617B110-DA14-4479-B454-4C0AE34A83BE}" name="Seiten"/>
    <tableColumn id="10" xr3:uid="{AE7CA1AF-A6E1-47A3-812E-C08BDF81C20F}" name="ET" dataDxfId="15"/>
    <tableColumn id="11" xr3:uid="{C3A31C58-80C8-4D3C-926E-A5E02F51BC59}" name="unlimited Basispreis  netto" dataDxfId="14"/>
    <tableColumn id="12" xr3:uid="{D4488DD6-E6B9-49E7-9F87-99699BC46C7F}" name="FTE Faktor">
      <calculatedColumnFormula>$O$30</calculatedColumnFormula>
    </tableColumn>
    <tableColumn id="13" xr3:uid="{3A939069-8703-4277-91BA-183A567B77B1}" name="Perpetual-Lizenzpreis netto " dataDxfId="13">
      <calculatedColumnFormula>(I2*$O$30)</calculatedColumnFormula>
    </tableColumn>
    <tableColumn id="3" xr3:uid="{62771318-8D9E-45CC-BCBE-460F98877E05}" name="Annual-Lizenzpreis netto " dataDxfId="12">
      <calculatedColumnFormula>K2/3.5</calculatedColumnFormula>
    </tableColumn>
    <tableColumn id="14" xr3:uid="{76BE6C03-4CC1-4657-A621-0D55D53F5875}" name="Segment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28E31AA1-C1F7-42A5-8972-E600C0BAFAD6}" name="Tabelle17" displayName="Tabelle17" ref="A1:M48" totalsRowShown="0">
  <autoFilter ref="A1:M48" xr:uid="{28E31AA1-C1F7-42A5-8972-E600C0BAFAD6}"/>
  <tableColumns count="13">
    <tableColumn id="1" xr3:uid="{D8BFE146-DACD-436C-A5FA-F41EE1F9EEA2}" name="eISBN" dataDxfId="11"/>
    <tableColumn id="2" xr3:uid="{46CD926C-E305-4CD7-9FC9-11C1937A2860}" name="Print-ISBN" dataDxfId="10"/>
    <tableColumn id="4" xr3:uid="{82062F7E-ED88-41D6-B67D-FBCAADFBCB41}" name="Autor"/>
    <tableColumn id="5" xr3:uid="{6D4E1C4B-DDD8-4DDA-A315-94D3CFAE6FA3}" name="Titel"/>
    <tableColumn id="6" xr3:uid="{BD3691C7-264B-4072-A1C5-4584EE5A4DCC}" name="Untertitel"/>
    <tableColumn id="7" xr3:uid="{7F743248-8C4D-4FB5-A089-54737189983E}" name="Auflage"/>
    <tableColumn id="8" xr3:uid="{8014A286-44F8-4485-ADEA-FC10B856D933}" name="Seiten"/>
    <tableColumn id="9" xr3:uid="{74B5E0FB-735D-4736-A25D-2438D85BF9E5}" name="ET" dataDxfId="9"/>
    <tableColumn id="10" xr3:uid="{3BC2FB89-057B-4737-BDE6-1B0565CDDB46}" name="unlimited Basispreis netto" dataDxfId="8"/>
    <tableColumn id="11" xr3:uid="{47ACF320-45B0-46B6-A4DE-A73197F0222F}" name="FTE Faktor">
      <calculatedColumnFormula>$O$53</calculatedColumnFormula>
    </tableColumn>
    <tableColumn id="12" xr3:uid="{24AD4010-0D4E-428E-B5AB-A13B9BC6233A}" name="Perpetual-Lizenzpreis netto " dataDxfId="7">
      <calculatedColumnFormula>(I2*$O$53)</calculatedColumnFormula>
    </tableColumn>
    <tableColumn id="3" xr3:uid="{568999AF-4BE5-480C-8FC5-3C4B45A110B2}" name="Annual-Lizenzpreis netto " dataDxfId="6">
      <calculatedColumnFormula>K2/3.5</calculatedColumnFormula>
    </tableColumn>
    <tableColumn id="13" xr3:uid="{BF9D1642-6975-44F3-BA19-BFEE29E9C105}" name="Segment"/>
  </tableColumns>
  <tableStyleInfo name="TableStyleMedium13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D275BED7-87FB-4C0D-AFFD-B53728BECBC0}" name="Tabelle19" displayName="Tabelle19" ref="A1:M109" totalsRowShown="0">
  <autoFilter ref="A1:M109" xr:uid="{D275BED7-87FB-4C0D-AFFD-B53728BECBC0}"/>
  <tableColumns count="13">
    <tableColumn id="1" xr3:uid="{3FA292CC-D53A-4097-8A04-FED88AC6AFAC}" name="eISBN" dataDxfId="5"/>
    <tableColumn id="2" xr3:uid="{EEFC2294-9127-4A84-A001-B34ECCC17033}" name="Print-ISBN" dataDxfId="4"/>
    <tableColumn id="3" xr3:uid="{3E93EC6D-D5C2-4C85-993B-6F8E0008FAA1}" name="Autor"/>
    <tableColumn id="4" xr3:uid="{E5AF8B17-C6B0-409F-9A21-AB4FF0F6D4D6}" name="Titel"/>
    <tableColumn id="5" xr3:uid="{B98C24CB-9142-45DD-9F0F-E388A4B230CD}" name="Untertitel"/>
    <tableColumn id="6" xr3:uid="{E005B7C5-E549-4778-84F4-C00A8C1EECCC}" name="Auflage"/>
    <tableColumn id="7" xr3:uid="{8CB04752-ADDD-4049-8064-C56770984535}" name="Seiten"/>
    <tableColumn id="8" xr3:uid="{959AB0AE-73F6-4469-BF4B-A4B5AC0C3495}" name="ET" dataDxfId="3"/>
    <tableColumn id="9" xr3:uid="{9022EDEB-72D8-447C-839D-4845F6A10512}" name="unlimited Basispreis  netto" dataDxfId="2"/>
    <tableColumn id="10" xr3:uid="{FC9C22E8-C088-40E4-876F-057BCEF50574}" name="FTE Faktor">
      <calculatedColumnFormula>$O$114</calculatedColumnFormula>
    </tableColumn>
    <tableColumn id="11" xr3:uid="{5AD97894-1937-469B-A5E0-1D051163D0BA}" name="Perpetual-Lizenzpreis netto " dataDxfId="1">
      <calculatedColumnFormula>(I2*$O$114)</calculatedColumnFormula>
    </tableColumn>
    <tableColumn id="13" xr3:uid="{DEC327A6-5CDF-4AC4-B762-D29A69A5187F}" name="Annual-Lizenzpreis netto " dataDxfId="0">
      <calculatedColumnFormula>K2/3.5</calculatedColumnFormula>
    </tableColumn>
    <tableColumn id="12" xr3:uid="{58796A30-45FB-474F-9CC6-A929CA8637C1}" name="Segment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45E2B-B477-4D20-826E-65139E9C5F84}">
  <dimension ref="A1:P43"/>
  <sheetViews>
    <sheetView topLeftCell="A7" workbookViewId="0">
      <selection activeCell="O35" sqref="O35"/>
    </sheetView>
  </sheetViews>
  <sheetFormatPr baseColWidth="10" defaultRowHeight="14.5" x14ac:dyDescent="0.35"/>
  <cols>
    <col min="1" max="2" width="16.453125" style="1" bestFit="1" customWidth="1"/>
    <col min="5" max="5" width="11.1796875" customWidth="1"/>
    <col min="8" max="8" width="10.81640625" style="2"/>
    <col min="9" max="9" width="20.453125" style="3" customWidth="1"/>
    <col min="10" max="10" width="11.453125" customWidth="1"/>
    <col min="11" max="12" width="17.453125" style="3" customWidth="1"/>
    <col min="13" max="13" width="31" customWidth="1"/>
    <col min="14" max="14" width="26.453125" customWidth="1"/>
    <col min="15" max="15" width="23.1796875" customWidth="1"/>
    <col min="16" max="16" width="13.1796875" customWidth="1"/>
  </cols>
  <sheetData>
    <row r="1" spans="1:13" x14ac:dyDescent="0.35">
      <c r="A1" s="1" t="s">
        <v>1</v>
      </c>
      <c r="B1" s="1" t="s">
        <v>0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2" t="s">
        <v>7</v>
      </c>
      <c r="I1" s="3" t="s">
        <v>8</v>
      </c>
      <c r="J1" t="s">
        <v>9</v>
      </c>
      <c r="K1" s="3" t="s">
        <v>507</v>
      </c>
      <c r="L1" s="3" t="s">
        <v>508</v>
      </c>
      <c r="M1" t="s">
        <v>10</v>
      </c>
    </row>
    <row r="2" spans="1:13" x14ac:dyDescent="0.35">
      <c r="A2" s="1">
        <v>9783863265465</v>
      </c>
      <c r="B2" s="1">
        <v>9783827370945</v>
      </c>
      <c r="C2" t="s">
        <v>303</v>
      </c>
      <c r="D2" t="s">
        <v>304</v>
      </c>
      <c r="E2" t="s">
        <v>12</v>
      </c>
      <c r="F2" t="s">
        <v>32</v>
      </c>
      <c r="G2">
        <v>608</v>
      </c>
      <c r="H2" s="2">
        <v>38200</v>
      </c>
      <c r="I2" s="3">
        <v>710.03</v>
      </c>
      <c r="J2">
        <f t="shared" ref="J2:J28" si="0">$O$34</f>
        <v>2</v>
      </c>
      <c r="K2" s="3">
        <f t="shared" ref="K2:K28" si="1">(I2*$O$34)</f>
        <v>1420.06</v>
      </c>
      <c r="L2" s="3">
        <f t="shared" ref="L2:L28" si="2">K2/3.5</f>
        <v>405.73142857142858</v>
      </c>
      <c r="M2" t="s">
        <v>244</v>
      </c>
    </row>
    <row r="3" spans="1:13" x14ac:dyDescent="0.35">
      <c r="A3" s="1">
        <v>9783863265779</v>
      </c>
      <c r="B3" s="1">
        <v>9783827373281</v>
      </c>
      <c r="C3" t="s">
        <v>322</v>
      </c>
      <c r="D3" t="s">
        <v>11</v>
      </c>
      <c r="E3" t="s">
        <v>12</v>
      </c>
      <c r="F3" t="s">
        <v>13</v>
      </c>
      <c r="G3">
        <v>976</v>
      </c>
      <c r="H3" s="2">
        <v>39934</v>
      </c>
      <c r="I3" s="3">
        <v>1136.2</v>
      </c>
      <c r="J3">
        <f t="shared" si="0"/>
        <v>2</v>
      </c>
      <c r="K3" s="3">
        <f t="shared" si="1"/>
        <v>2272.4</v>
      </c>
      <c r="L3" s="3">
        <f t="shared" si="2"/>
        <v>649.25714285714287</v>
      </c>
      <c r="M3" t="s">
        <v>244</v>
      </c>
    </row>
    <row r="4" spans="1:13" x14ac:dyDescent="0.35">
      <c r="A4" s="1">
        <v>9783863266035</v>
      </c>
      <c r="B4" s="1">
        <v>9783868940787</v>
      </c>
      <c r="C4" t="s">
        <v>337</v>
      </c>
      <c r="D4" t="s">
        <v>338</v>
      </c>
      <c r="E4" t="s">
        <v>333</v>
      </c>
      <c r="F4" t="s">
        <v>14</v>
      </c>
      <c r="G4">
        <v>224</v>
      </c>
      <c r="H4" s="2">
        <v>40695</v>
      </c>
      <c r="I4" s="3">
        <v>283.86</v>
      </c>
      <c r="J4">
        <f t="shared" si="0"/>
        <v>2</v>
      </c>
      <c r="K4" s="3">
        <f t="shared" si="1"/>
        <v>567.72</v>
      </c>
      <c r="L4" s="3">
        <f t="shared" si="2"/>
        <v>162.20571428571429</v>
      </c>
      <c r="M4" t="s">
        <v>292</v>
      </c>
    </row>
    <row r="5" spans="1:13" x14ac:dyDescent="0.35">
      <c r="A5" s="1">
        <v>9783863265939</v>
      </c>
      <c r="B5" s="1">
        <v>9783868940480</v>
      </c>
      <c r="C5" t="s">
        <v>331</v>
      </c>
      <c r="D5" t="s">
        <v>332</v>
      </c>
      <c r="E5" t="s">
        <v>12</v>
      </c>
      <c r="F5" t="s">
        <v>32</v>
      </c>
      <c r="G5">
        <v>208</v>
      </c>
      <c r="H5" s="2">
        <v>40725</v>
      </c>
      <c r="I5" s="3">
        <v>354.92</v>
      </c>
      <c r="J5">
        <f t="shared" si="0"/>
        <v>2</v>
      </c>
      <c r="K5" s="3">
        <f t="shared" si="1"/>
        <v>709.84</v>
      </c>
      <c r="L5" s="3">
        <f t="shared" si="2"/>
        <v>202.81142857142859</v>
      </c>
      <c r="M5" t="s">
        <v>292</v>
      </c>
    </row>
    <row r="6" spans="1:13" x14ac:dyDescent="0.35">
      <c r="A6" s="1">
        <v>9783863265182</v>
      </c>
      <c r="B6" s="1">
        <v>9783868941470</v>
      </c>
      <c r="C6" t="s">
        <v>290</v>
      </c>
      <c r="D6" t="s">
        <v>291</v>
      </c>
      <c r="E6" t="s">
        <v>12</v>
      </c>
      <c r="F6" t="s">
        <v>14</v>
      </c>
      <c r="G6">
        <v>224</v>
      </c>
      <c r="H6" s="2">
        <v>41000</v>
      </c>
      <c r="I6" s="3">
        <v>354.92</v>
      </c>
      <c r="J6">
        <f t="shared" si="0"/>
        <v>2</v>
      </c>
      <c r="K6" s="3">
        <f t="shared" si="1"/>
        <v>709.84</v>
      </c>
      <c r="L6" s="3">
        <f t="shared" si="2"/>
        <v>202.81142857142859</v>
      </c>
      <c r="M6" t="s">
        <v>244</v>
      </c>
    </row>
    <row r="7" spans="1:13" x14ac:dyDescent="0.35">
      <c r="A7" s="1">
        <v>9783863267087</v>
      </c>
      <c r="B7" s="1">
        <v>9783868941821</v>
      </c>
      <c r="C7" t="s">
        <v>349</v>
      </c>
      <c r="D7" t="s">
        <v>402</v>
      </c>
      <c r="E7" t="s">
        <v>403</v>
      </c>
      <c r="F7" t="s">
        <v>14</v>
      </c>
      <c r="G7">
        <v>416</v>
      </c>
      <c r="H7" s="2">
        <v>41306</v>
      </c>
      <c r="I7" s="3">
        <v>390.45</v>
      </c>
      <c r="J7">
        <f t="shared" si="0"/>
        <v>2</v>
      </c>
      <c r="K7" s="3">
        <f t="shared" si="1"/>
        <v>780.9</v>
      </c>
      <c r="L7" s="3">
        <f t="shared" si="2"/>
        <v>223.1142857142857</v>
      </c>
      <c r="M7" t="s">
        <v>292</v>
      </c>
    </row>
    <row r="8" spans="1:13" x14ac:dyDescent="0.35">
      <c r="A8" s="1">
        <v>9783863266998</v>
      </c>
      <c r="B8" s="1">
        <v>9783868942101</v>
      </c>
      <c r="C8" t="s">
        <v>398</v>
      </c>
      <c r="D8" t="s">
        <v>15</v>
      </c>
      <c r="E8" t="s">
        <v>12</v>
      </c>
      <c r="F8" t="s">
        <v>12</v>
      </c>
      <c r="G8">
        <v>328</v>
      </c>
      <c r="H8" s="2">
        <v>41518</v>
      </c>
      <c r="I8" s="3">
        <v>497.04</v>
      </c>
      <c r="J8">
        <f t="shared" si="0"/>
        <v>2</v>
      </c>
      <c r="K8" s="3">
        <f t="shared" si="1"/>
        <v>994.08</v>
      </c>
      <c r="L8" s="3">
        <f t="shared" si="2"/>
        <v>284.02285714285716</v>
      </c>
      <c r="M8" t="s">
        <v>244</v>
      </c>
    </row>
    <row r="9" spans="1:13" x14ac:dyDescent="0.35">
      <c r="A9" s="1">
        <v>9783863267124</v>
      </c>
      <c r="B9" s="1">
        <v>9783868942507</v>
      </c>
      <c r="C9" t="s">
        <v>405</v>
      </c>
      <c r="D9" t="s">
        <v>334</v>
      </c>
      <c r="E9" t="s">
        <v>335</v>
      </c>
      <c r="F9" t="s">
        <v>32</v>
      </c>
      <c r="G9">
        <v>558</v>
      </c>
      <c r="H9" s="2">
        <v>41760</v>
      </c>
      <c r="I9" s="3">
        <v>497.04</v>
      </c>
      <c r="J9">
        <f t="shared" si="0"/>
        <v>2</v>
      </c>
      <c r="K9" s="3">
        <f t="shared" si="1"/>
        <v>994.08</v>
      </c>
      <c r="L9" s="3">
        <f t="shared" si="2"/>
        <v>284.02285714285716</v>
      </c>
      <c r="M9" t="s">
        <v>292</v>
      </c>
    </row>
    <row r="10" spans="1:13" x14ac:dyDescent="0.35">
      <c r="A10" s="1">
        <v>9783863267155</v>
      </c>
      <c r="B10" s="1">
        <v>9783868942545</v>
      </c>
      <c r="C10" t="s">
        <v>407</v>
      </c>
      <c r="D10" t="s">
        <v>20</v>
      </c>
      <c r="E10" t="s">
        <v>12</v>
      </c>
      <c r="F10" t="s">
        <v>343</v>
      </c>
      <c r="G10">
        <v>656</v>
      </c>
      <c r="H10" s="2">
        <v>42339</v>
      </c>
      <c r="I10" s="3">
        <v>568.1</v>
      </c>
      <c r="J10">
        <f t="shared" si="0"/>
        <v>2</v>
      </c>
      <c r="K10" s="3">
        <f t="shared" si="1"/>
        <v>1136.2</v>
      </c>
      <c r="L10" s="3">
        <f t="shared" si="2"/>
        <v>324.62857142857143</v>
      </c>
      <c r="M10" t="s">
        <v>244</v>
      </c>
    </row>
    <row r="11" spans="1:13" x14ac:dyDescent="0.35">
      <c r="A11" s="1">
        <v>9783863268091</v>
      </c>
      <c r="B11" s="1">
        <v>9783868941302</v>
      </c>
      <c r="C11" t="s">
        <v>341</v>
      </c>
      <c r="D11" t="s">
        <v>21</v>
      </c>
      <c r="E11" t="s">
        <v>22</v>
      </c>
      <c r="F11" t="s">
        <v>23</v>
      </c>
      <c r="G11">
        <v>830</v>
      </c>
      <c r="H11" s="2">
        <v>42826</v>
      </c>
      <c r="I11" s="3">
        <v>710.03</v>
      </c>
      <c r="J11">
        <f t="shared" si="0"/>
        <v>2</v>
      </c>
      <c r="K11" s="3">
        <f t="shared" si="1"/>
        <v>1420.06</v>
      </c>
      <c r="L11" s="3">
        <f t="shared" si="2"/>
        <v>405.73142857142858</v>
      </c>
      <c r="M11" t="s">
        <v>244</v>
      </c>
    </row>
    <row r="12" spans="1:13" x14ac:dyDescent="0.35">
      <c r="A12" s="1">
        <v>9783863267711</v>
      </c>
      <c r="B12" s="1">
        <v>9783868942767</v>
      </c>
      <c r="C12" t="s">
        <v>408</v>
      </c>
      <c r="D12" t="s">
        <v>26</v>
      </c>
      <c r="E12" t="s">
        <v>12</v>
      </c>
      <c r="F12" t="s">
        <v>12</v>
      </c>
      <c r="G12">
        <v>720</v>
      </c>
      <c r="H12" s="2">
        <v>43221</v>
      </c>
      <c r="I12" s="3">
        <v>568.1</v>
      </c>
      <c r="J12">
        <f t="shared" si="0"/>
        <v>2</v>
      </c>
      <c r="K12" s="3">
        <f t="shared" si="1"/>
        <v>1136.2</v>
      </c>
      <c r="L12" s="3">
        <f t="shared" si="2"/>
        <v>324.62857142857143</v>
      </c>
      <c r="M12" t="s">
        <v>244</v>
      </c>
    </row>
    <row r="13" spans="1:13" x14ac:dyDescent="0.35">
      <c r="A13" s="1">
        <v>9783863268107</v>
      </c>
      <c r="B13" s="1">
        <v>9783868943238</v>
      </c>
      <c r="C13" t="s">
        <v>418</v>
      </c>
      <c r="D13" t="s">
        <v>430</v>
      </c>
      <c r="E13" t="s">
        <v>12</v>
      </c>
      <c r="F13" t="s">
        <v>27</v>
      </c>
      <c r="G13">
        <v>864</v>
      </c>
      <c r="H13" s="2">
        <v>43313</v>
      </c>
      <c r="I13" s="3">
        <v>781.09</v>
      </c>
      <c r="J13">
        <f t="shared" si="0"/>
        <v>2</v>
      </c>
      <c r="K13" s="3">
        <f t="shared" si="1"/>
        <v>1562.18</v>
      </c>
      <c r="L13" s="3">
        <f t="shared" si="2"/>
        <v>446.33714285714285</v>
      </c>
      <c r="M13" t="s">
        <v>244</v>
      </c>
    </row>
    <row r="14" spans="1:13" x14ac:dyDescent="0.35">
      <c r="A14" s="1">
        <v>9783863268718</v>
      </c>
      <c r="B14" s="1">
        <v>9783868943719</v>
      </c>
      <c r="C14" t="s">
        <v>340</v>
      </c>
      <c r="D14" t="s">
        <v>443</v>
      </c>
      <c r="E14" t="s">
        <v>444</v>
      </c>
      <c r="F14" t="s">
        <v>12</v>
      </c>
      <c r="G14">
        <v>1056</v>
      </c>
      <c r="H14" s="2">
        <v>43405</v>
      </c>
      <c r="I14" s="3">
        <v>710.03</v>
      </c>
      <c r="J14">
        <f t="shared" si="0"/>
        <v>2</v>
      </c>
      <c r="K14" s="3">
        <f t="shared" si="1"/>
        <v>1420.06</v>
      </c>
      <c r="L14" s="3">
        <f t="shared" si="2"/>
        <v>405.73142857142858</v>
      </c>
      <c r="M14" t="s">
        <v>292</v>
      </c>
    </row>
    <row r="15" spans="1:13" x14ac:dyDescent="0.35">
      <c r="A15" s="1">
        <v>9783863268589</v>
      </c>
      <c r="B15" s="1">
        <v>9783868943597</v>
      </c>
      <c r="C15" t="s">
        <v>388</v>
      </c>
      <c r="D15" t="s">
        <v>31</v>
      </c>
      <c r="E15" t="s">
        <v>12</v>
      </c>
      <c r="F15" t="s">
        <v>32</v>
      </c>
      <c r="G15">
        <v>384</v>
      </c>
      <c r="H15" s="2">
        <v>43497</v>
      </c>
      <c r="I15" s="3">
        <v>354.92</v>
      </c>
      <c r="J15">
        <f t="shared" si="0"/>
        <v>2</v>
      </c>
      <c r="K15" s="3">
        <f t="shared" si="1"/>
        <v>709.84</v>
      </c>
      <c r="L15" s="3">
        <f t="shared" si="2"/>
        <v>202.81142857142859</v>
      </c>
      <c r="M15" t="s">
        <v>244</v>
      </c>
    </row>
    <row r="16" spans="1:13" x14ac:dyDescent="0.35">
      <c r="A16" s="1">
        <v>9783863268596</v>
      </c>
      <c r="B16" s="1">
        <v>9783868943603</v>
      </c>
      <c r="C16" t="s">
        <v>388</v>
      </c>
      <c r="D16" t="s">
        <v>33</v>
      </c>
      <c r="E16" t="s">
        <v>12</v>
      </c>
      <c r="F16" t="s">
        <v>32</v>
      </c>
      <c r="G16">
        <v>464</v>
      </c>
      <c r="H16" s="2">
        <v>43525</v>
      </c>
      <c r="I16" s="3">
        <v>319.39</v>
      </c>
      <c r="J16">
        <f t="shared" si="0"/>
        <v>2</v>
      </c>
      <c r="K16" s="3">
        <f t="shared" si="1"/>
        <v>638.78</v>
      </c>
      <c r="L16" s="3">
        <f t="shared" si="2"/>
        <v>182.50857142857143</v>
      </c>
      <c r="M16" t="s">
        <v>244</v>
      </c>
    </row>
    <row r="17" spans="1:15" x14ac:dyDescent="0.35">
      <c r="A17" s="1">
        <v>9783863268138</v>
      </c>
      <c r="B17" s="1">
        <v>9783868943269</v>
      </c>
      <c r="C17" t="s">
        <v>318</v>
      </c>
      <c r="D17" t="s">
        <v>34</v>
      </c>
      <c r="E17" t="s">
        <v>12</v>
      </c>
      <c r="F17" t="s">
        <v>35</v>
      </c>
      <c r="G17">
        <v>752</v>
      </c>
      <c r="H17" s="2">
        <v>44228</v>
      </c>
      <c r="I17" s="3">
        <v>568.1</v>
      </c>
      <c r="J17">
        <f t="shared" si="0"/>
        <v>2</v>
      </c>
      <c r="K17" s="3">
        <f t="shared" si="1"/>
        <v>1136.2</v>
      </c>
      <c r="L17" s="3">
        <f t="shared" si="2"/>
        <v>324.62857142857143</v>
      </c>
      <c r="M17" t="s">
        <v>244</v>
      </c>
    </row>
    <row r="18" spans="1:15" x14ac:dyDescent="0.35">
      <c r="A18" s="1">
        <v>9783863268893</v>
      </c>
      <c r="B18" s="1">
        <v>9783868943924</v>
      </c>
      <c r="C18" t="s">
        <v>408</v>
      </c>
      <c r="D18" t="s">
        <v>409</v>
      </c>
      <c r="E18" t="s">
        <v>12</v>
      </c>
      <c r="F18" t="s">
        <v>86</v>
      </c>
      <c r="G18">
        <v>560</v>
      </c>
      <c r="H18" s="2">
        <v>44317</v>
      </c>
      <c r="I18" s="3">
        <v>568.1</v>
      </c>
      <c r="J18">
        <f t="shared" si="0"/>
        <v>2</v>
      </c>
      <c r="K18" s="3">
        <f t="shared" si="1"/>
        <v>1136.2</v>
      </c>
      <c r="L18" s="3">
        <f t="shared" si="2"/>
        <v>324.62857142857143</v>
      </c>
      <c r="M18" t="s">
        <v>244</v>
      </c>
    </row>
    <row r="19" spans="1:15" x14ac:dyDescent="0.35">
      <c r="A19" s="1">
        <v>9783863263195</v>
      </c>
      <c r="B19" s="1">
        <v>9783868944228</v>
      </c>
      <c r="C19" t="s">
        <v>261</v>
      </c>
      <c r="D19" t="s">
        <v>36</v>
      </c>
      <c r="E19" t="s">
        <v>37</v>
      </c>
      <c r="F19" t="s">
        <v>38</v>
      </c>
      <c r="G19">
        <v>192</v>
      </c>
      <c r="H19" s="2">
        <v>44317</v>
      </c>
      <c r="I19" s="3">
        <v>354.92</v>
      </c>
      <c r="J19">
        <f t="shared" si="0"/>
        <v>2</v>
      </c>
      <c r="K19" s="3">
        <f t="shared" si="1"/>
        <v>709.84</v>
      </c>
      <c r="L19" s="3">
        <f t="shared" si="2"/>
        <v>202.81142857142859</v>
      </c>
      <c r="M19" t="s">
        <v>244</v>
      </c>
    </row>
    <row r="20" spans="1:15" x14ac:dyDescent="0.35">
      <c r="A20" s="1">
        <v>9783863263072</v>
      </c>
      <c r="B20" s="1">
        <v>9783868944129</v>
      </c>
      <c r="C20" t="s">
        <v>242</v>
      </c>
      <c r="D20" t="s">
        <v>243</v>
      </c>
      <c r="E20" t="s">
        <v>12</v>
      </c>
      <c r="F20" t="s">
        <v>12</v>
      </c>
      <c r="G20">
        <v>352</v>
      </c>
      <c r="H20" s="2">
        <v>44470</v>
      </c>
      <c r="I20" s="3">
        <v>425.98</v>
      </c>
      <c r="J20">
        <f t="shared" si="0"/>
        <v>2</v>
      </c>
      <c r="K20" s="3">
        <f t="shared" si="1"/>
        <v>851.96</v>
      </c>
      <c r="L20" s="3">
        <f t="shared" si="2"/>
        <v>243.41714285714286</v>
      </c>
      <c r="M20" t="s">
        <v>244</v>
      </c>
    </row>
    <row r="21" spans="1:15" x14ac:dyDescent="0.35">
      <c r="A21" s="1">
        <v>9783863263171</v>
      </c>
      <c r="B21" s="1">
        <v>9783868941012</v>
      </c>
      <c r="C21" t="s">
        <v>213</v>
      </c>
      <c r="D21" t="s">
        <v>214</v>
      </c>
      <c r="E21" t="s">
        <v>215</v>
      </c>
      <c r="F21" t="s">
        <v>12</v>
      </c>
      <c r="G21">
        <v>608</v>
      </c>
      <c r="H21" s="2">
        <v>44713</v>
      </c>
      <c r="I21" s="3">
        <v>497.04</v>
      </c>
      <c r="J21">
        <f t="shared" si="0"/>
        <v>2</v>
      </c>
      <c r="K21" s="3">
        <f t="shared" si="1"/>
        <v>994.08</v>
      </c>
      <c r="L21" s="3">
        <f t="shared" si="2"/>
        <v>284.02285714285716</v>
      </c>
      <c r="M21" t="s">
        <v>244</v>
      </c>
    </row>
    <row r="22" spans="1:15" x14ac:dyDescent="0.35">
      <c r="A22" s="1">
        <v>9783863263089</v>
      </c>
      <c r="B22" s="1">
        <v>9783868944136</v>
      </c>
      <c r="C22" t="s">
        <v>245</v>
      </c>
      <c r="D22" t="s">
        <v>246</v>
      </c>
      <c r="E22" t="s">
        <v>12</v>
      </c>
      <c r="F22" t="s">
        <v>12</v>
      </c>
      <c r="G22">
        <v>304</v>
      </c>
      <c r="H22" s="2">
        <v>44743</v>
      </c>
      <c r="I22" s="3">
        <v>497.04</v>
      </c>
      <c r="J22">
        <f t="shared" si="0"/>
        <v>2</v>
      </c>
      <c r="K22" s="3">
        <f t="shared" si="1"/>
        <v>994.08</v>
      </c>
      <c r="L22" s="3">
        <f t="shared" si="2"/>
        <v>284.02285714285716</v>
      </c>
      <c r="M22" t="s">
        <v>244</v>
      </c>
    </row>
    <row r="23" spans="1:15" x14ac:dyDescent="0.35">
      <c r="A23" s="1">
        <v>9783863263232</v>
      </c>
      <c r="B23" s="1">
        <v>9783868944266</v>
      </c>
      <c r="C23" t="s">
        <v>268</v>
      </c>
      <c r="D23" t="s">
        <v>24</v>
      </c>
      <c r="E23" t="s">
        <v>25</v>
      </c>
      <c r="F23" t="s">
        <v>29</v>
      </c>
      <c r="G23">
        <v>352</v>
      </c>
      <c r="H23" s="2">
        <v>44743</v>
      </c>
      <c r="I23" s="3">
        <v>354.92</v>
      </c>
      <c r="J23">
        <f t="shared" si="0"/>
        <v>2</v>
      </c>
      <c r="K23" s="3">
        <f t="shared" si="1"/>
        <v>709.84</v>
      </c>
      <c r="L23" s="3">
        <f t="shared" si="2"/>
        <v>202.81142857142859</v>
      </c>
      <c r="M23" t="s">
        <v>244</v>
      </c>
    </row>
    <row r="24" spans="1:15" x14ac:dyDescent="0.35">
      <c r="A24" s="1">
        <v>9783863263300</v>
      </c>
      <c r="B24" s="1">
        <v>9783868944334</v>
      </c>
      <c r="C24" t="s">
        <v>270</v>
      </c>
      <c r="D24" t="s">
        <v>18</v>
      </c>
      <c r="E24" t="s">
        <v>12</v>
      </c>
      <c r="F24" t="s">
        <v>145</v>
      </c>
      <c r="G24">
        <v>736</v>
      </c>
      <c r="H24" s="2">
        <v>45047</v>
      </c>
      <c r="I24" s="3">
        <v>923.21</v>
      </c>
      <c r="J24">
        <f t="shared" si="0"/>
        <v>2</v>
      </c>
      <c r="K24" s="3">
        <f t="shared" si="1"/>
        <v>1846.42</v>
      </c>
      <c r="L24" s="3">
        <f t="shared" si="2"/>
        <v>527.54857142857145</v>
      </c>
      <c r="M24" t="s">
        <v>244</v>
      </c>
    </row>
    <row r="25" spans="1:15" x14ac:dyDescent="0.35">
      <c r="A25" s="1">
        <v>9783863263454</v>
      </c>
      <c r="B25" s="1">
        <v>9783868944426</v>
      </c>
      <c r="C25" t="s">
        <v>480</v>
      </c>
      <c r="D25" t="s">
        <v>30</v>
      </c>
      <c r="E25" t="s">
        <v>12</v>
      </c>
      <c r="F25" t="s">
        <v>60</v>
      </c>
      <c r="G25">
        <v>736</v>
      </c>
      <c r="H25" s="2">
        <v>45292</v>
      </c>
      <c r="I25" s="3">
        <v>923.21</v>
      </c>
      <c r="J25">
        <f t="shared" si="0"/>
        <v>2</v>
      </c>
      <c r="K25" s="3">
        <f t="shared" si="1"/>
        <v>1846.42</v>
      </c>
      <c r="L25" s="3">
        <f t="shared" si="2"/>
        <v>527.54857142857145</v>
      </c>
      <c r="M25" t="s">
        <v>244</v>
      </c>
    </row>
    <row r="26" spans="1:15" x14ac:dyDescent="0.35">
      <c r="A26" s="1">
        <v>9783868945386</v>
      </c>
      <c r="B26" s="1">
        <v>9783868944594</v>
      </c>
      <c r="C26" t="s">
        <v>339</v>
      </c>
      <c r="D26" t="s">
        <v>28</v>
      </c>
      <c r="E26" t="s">
        <v>12</v>
      </c>
      <c r="F26" t="s">
        <v>439</v>
      </c>
      <c r="G26">
        <v>960</v>
      </c>
      <c r="H26" s="2">
        <v>45558</v>
      </c>
      <c r="I26" s="3">
        <v>852.15</v>
      </c>
      <c r="J26">
        <f t="shared" si="0"/>
        <v>2</v>
      </c>
      <c r="K26" s="3">
        <f t="shared" si="1"/>
        <v>1704.3</v>
      </c>
      <c r="L26" s="3">
        <f t="shared" si="2"/>
        <v>486.94285714285712</v>
      </c>
      <c r="M26" t="s">
        <v>244</v>
      </c>
    </row>
    <row r="27" spans="1:15" x14ac:dyDescent="0.35">
      <c r="A27" s="1">
        <v>9783868944921</v>
      </c>
      <c r="B27" s="1">
        <v>9783868944440</v>
      </c>
      <c r="C27" t="s">
        <v>501</v>
      </c>
      <c r="D27" t="s">
        <v>328</v>
      </c>
      <c r="E27" t="s">
        <v>485</v>
      </c>
      <c r="F27" t="s">
        <v>145</v>
      </c>
      <c r="G27">
        <v>912</v>
      </c>
      <c r="H27" s="2">
        <v>45586</v>
      </c>
      <c r="I27" s="3">
        <v>1215.81</v>
      </c>
      <c r="J27">
        <f t="shared" si="0"/>
        <v>2</v>
      </c>
      <c r="K27" s="3">
        <f t="shared" si="1"/>
        <v>2431.62</v>
      </c>
      <c r="L27" s="3">
        <f t="shared" si="2"/>
        <v>694.74857142857138</v>
      </c>
      <c r="M27" t="s">
        <v>244</v>
      </c>
    </row>
    <row r="28" spans="1:15" x14ac:dyDescent="0.35">
      <c r="A28" s="1">
        <v>9783863263430</v>
      </c>
      <c r="B28" s="1">
        <v>9783868944402</v>
      </c>
      <c r="C28" t="s">
        <v>500</v>
      </c>
      <c r="D28" t="s">
        <v>16</v>
      </c>
      <c r="E28" t="s">
        <v>12</v>
      </c>
      <c r="F28" t="s">
        <v>62</v>
      </c>
      <c r="G28">
        <v>848</v>
      </c>
      <c r="H28" s="2">
        <v>45733</v>
      </c>
      <c r="I28" s="3">
        <v>1011.9399999999999</v>
      </c>
      <c r="J28">
        <f t="shared" si="0"/>
        <v>2</v>
      </c>
      <c r="K28" s="3">
        <f t="shared" si="1"/>
        <v>2023.8799999999999</v>
      </c>
      <c r="L28" s="3">
        <f t="shared" si="2"/>
        <v>578.25142857142851</v>
      </c>
      <c r="M28" t="s">
        <v>244</v>
      </c>
    </row>
    <row r="31" spans="1:15" x14ac:dyDescent="0.35">
      <c r="A31"/>
      <c r="B31"/>
    </row>
    <row r="32" spans="1:15" x14ac:dyDescent="0.35">
      <c r="A32"/>
      <c r="B32"/>
      <c r="H32" s="73" t="s">
        <v>513</v>
      </c>
      <c r="I32" s="73"/>
      <c r="J32" s="73"/>
      <c r="K32" s="37"/>
      <c r="L32" s="37">
        <f>SUM(L2:L31)</f>
        <v>9387.7371428571405</v>
      </c>
      <c r="N32" s="6" t="s">
        <v>506</v>
      </c>
      <c r="O32" s="7"/>
    </row>
    <row r="33" spans="1:16" ht="15" thickBot="1" x14ac:dyDescent="0.4">
      <c r="A33"/>
      <c r="B33"/>
      <c r="M33" s="4"/>
      <c r="N33" s="67">
        <v>4000</v>
      </c>
      <c r="O33" s="8" t="s">
        <v>502</v>
      </c>
    </row>
    <row r="34" spans="1:16" ht="15.5" thickTop="1" thickBot="1" x14ac:dyDescent="0.4">
      <c r="A34"/>
      <c r="B34"/>
      <c r="J34" t="s">
        <v>503</v>
      </c>
      <c r="K34" s="3" t="s">
        <v>503</v>
      </c>
      <c r="N34" s="9" t="s">
        <v>505</v>
      </c>
      <c r="O34" s="5">
        <v>2</v>
      </c>
    </row>
    <row r="35" spans="1:16" ht="15" thickTop="1" x14ac:dyDescent="0.35">
      <c r="H35" s="73" t="s">
        <v>514</v>
      </c>
      <c r="I35" s="73"/>
      <c r="J35" s="73"/>
      <c r="K35" s="37">
        <f>SUM(K2:K34)</f>
        <v>32857.08</v>
      </c>
      <c r="L35" s="37"/>
      <c r="N35" s="10" t="str">
        <f>"Preis netto bei Faktor " &amp; $O$34</f>
        <v>Preis netto bei Faktor 2</v>
      </c>
      <c r="O35" s="11">
        <f>$O$34*$N$33</f>
        <v>8000</v>
      </c>
    </row>
    <row r="37" spans="1:16" ht="15" thickBot="1" x14ac:dyDescent="0.4"/>
    <row r="38" spans="1:16" x14ac:dyDescent="0.35">
      <c r="N38" s="48" t="s">
        <v>488</v>
      </c>
      <c r="O38" s="49" t="s">
        <v>489</v>
      </c>
      <c r="P38" s="50" t="s">
        <v>490</v>
      </c>
    </row>
    <row r="39" spans="1:16" x14ac:dyDescent="0.35">
      <c r="N39" s="51" t="s">
        <v>491</v>
      </c>
      <c r="O39" t="s">
        <v>492</v>
      </c>
      <c r="P39" s="52">
        <v>1.1000000000000001</v>
      </c>
    </row>
    <row r="40" spans="1:16" x14ac:dyDescent="0.35">
      <c r="N40" s="53" t="s">
        <v>493</v>
      </c>
      <c r="O40" s="46" t="s">
        <v>494</v>
      </c>
      <c r="P40" s="54">
        <v>1.3</v>
      </c>
    </row>
    <row r="41" spans="1:16" x14ac:dyDescent="0.35">
      <c r="N41" s="53" t="s">
        <v>495</v>
      </c>
      <c r="O41" t="s">
        <v>496</v>
      </c>
      <c r="P41" s="52">
        <v>1.6</v>
      </c>
    </row>
    <row r="42" spans="1:16" x14ac:dyDescent="0.35">
      <c r="N42" s="51" t="s">
        <v>228</v>
      </c>
      <c r="O42" s="47" t="s">
        <v>497</v>
      </c>
      <c r="P42" s="55">
        <v>2</v>
      </c>
    </row>
    <row r="43" spans="1:16" ht="15" thickBot="1" x14ac:dyDescent="0.4">
      <c r="N43" s="56" t="s">
        <v>498</v>
      </c>
      <c r="O43" s="57" t="s">
        <v>499</v>
      </c>
      <c r="P43" s="58">
        <v>2.2999999999999998</v>
      </c>
    </row>
  </sheetData>
  <mergeCells count="2">
    <mergeCell ref="H32:J32"/>
    <mergeCell ref="H35:J35"/>
  </mergeCells>
  <pageMargins left="0.7" right="0.7" top="0.78740157499999996" bottom="0.78740157499999996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716A5-FB5B-4705-80F1-A7ABDA9D3436}">
  <dimension ref="A1:P39"/>
  <sheetViews>
    <sheetView topLeftCell="D22" workbookViewId="0">
      <selection activeCell="O30" sqref="O30"/>
    </sheetView>
  </sheetViews>
  <sheetFormatPr baseColWidth="10" defaultRowHeight="14.5" x14ac:dyDescent="0.35"/>
  <cols>
    <col min="1" max="2" width="16.453125" style="1" bestFit="1" customWidth="1"/>
    <col min="3" max="3" width="74.81640625" customWidth="1"/>
    <col min="5" max="5" width="11.1796875" customWidth="1"/>
    <col min="8" max="8" width="10.81640625" style="2"/>
    <col min="9" max="9" width="20.453125" style="3" customWidth="1"/>
    <col min="10" max="10" width="11.453125" customWidth="1"/>
    <col min="11" max="12" width="17.453125" style="3" customWidth="1"/>
    <col min="13" max="13" width="29.54296875" customWidth="1"/>
    <col min="14" max="14" width="28.1796875" customWidth="1"/>
    <col min="15" max="15" width="22.81640625" customWidth="1"/>
  </cols>
  <sheetData>
    <row r="1" spans="1:13" x14ac:dyDescent="0.35">
      <c r="A1" s="1" t="s">
        <v>1</v>
      </c>
      <c r="B1" s="1" t="s">
        <v>0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2" t="s">
        <v>7</v>
      </c>
      <c r="I1" s="3" t="s">
        <v>8</v>
      </c>
      <c r="J1" t="s">
        <v>9</v>
      </c>
      <c r="K1" s="3" t="s">
        <v>507</v>
      </c>
      <c r="L1" s="3" t="s">
        <v>508</v>
      </c>
      <c r="M1" t="s">
        <v>10</v>
      </c>
    </row>
    <row r="2" spans="1:13" x14ac:dyDescent="0.35">
      <c r="A2" s="1">
        <v>9783863269647</v>
      </c>
      <c r="B2" s="1">
        <v>9783868949148</v>
      </c>
      <c r="C2" t="s">
        <v>441</v>
      </c>
      <c r="D2" t="s">
        <v>67</v>
      </c>
      <c r="E2" t="s">
        <v>162</v>
      </c>
      <c r="F2" t="s">
        <v>38</v>
      </c>
      <c r="G2">
        <v>240</v>
      </c>
      <c r="H2" s="2">
        <v>44986</v>
      </c>
      <c r="I2" s="3">
        <v>354.92</v>
      </c>
      <c r="J2">
        <v>1.3</v>
      </c>
      <c r="K2" s="3">
        <f t="shared" ref="K2:K24" si="0">(I2*$O$30)</f>
        <v>709.84</v>
      </c>
      <c r="L2" s="3">
        <f t="shared" ref="L2:L24" si="1">K2/3.5</f>
        <v>202.81142857142859</v>
      </c>
      <c r="M2" t="s">
        <v>462</v>
      </c>
    </row>
    <row r="3" spans="1:13" x14ac:dyDescent="0.35">
      <c r="A3" s="1">
        <v>9783863268312</v>
      </c>
      <c r="B3" s="1">
        <v>9783868943412</v>
      </c>
      <c r="C3" t="s">
        <v>329</v>
      </c>
      <c r="D3" t="s">
        <v>43</v>
      </c>
      <c r="E3" t="s">
        <v>12</v>
      </c>
      <c r="F3" t="s">
        <v>19</v>
      </c>
      <c r="G3">
        <v>1536</v>
      </c>
      <c r="H3" s="2">
        <v>44774</v>
      </c>
      <c r="I3" s="3">
        <v>1420.44</v>
      </c>
      <c r="J3">
        <v>1.3</v>
      </c>
      <c r="K3" s="3">
        <f t="shared" si="0"/>
        <v>2840.88</v>
      </c>
      <c r="L3" s="3">
        <f t="shared" si="1"/>
        <v>811.68000000000006</v>
      </c>
      <c r="M3" t="s">
        <v>298</v>
      </c>
    </row>
    <row r="4" spans="1:13" x14ac:dyDescent="0.35">
      <c r="A4" s="1">
        <v>9783863269630</v>
      </c>
      <c r="B4" s="1">
        <v>9783868949131</v>
      </c>
      <c r="C4" t="s">
        <v>441</v>
      </c>
      <c r="D4" t="s">
        <v>67</v>
      </c>
      <c r="E4" t="s">
        <v>12</v>
      </c>
      <c r="F4" t="s">
        <v>29</v>
      </c>
      <c r="G4">
        <v>944</v>
      </c>
      <c r="H4" s="2">
        <v>44440</v>
      </c>
      <c r="I4" s="3">
        <v>710.03</v>
      </c>
      <c r="J4">
        <v>1.3</v>
      </c>
      <c r="K4" s="3">
        <f t="shared" si="0"/>
        <v>1420.06</v>
      </c>
      <c r="L4" s="3">
        <f t="shared" si="1"/>
        <v>405.73142857142858</v>
      </c>
      <c r="M4" t="s">
        <v>462</v>
      </c>
    </row>
    <row r="5" spans="1:13" x14ac:dyDescent="0.35">
      <c r="A5" s="1">
        <v>9783863263003</v>
      </c>
      <c r="B5" s="1">
        <v>9783868944044</v>
      </c>
      <c r="C5" t="s">
        <v>229</v>
      </c>
      <c r="D5" t="s">
        <v>65</v>
      </c>
      <c r="E5" t="s">
        <v>66</v>
      </c>
      <c r="F5" t="s">
        <v>32</v>
      </c>
      <c r="G5">
        <v>464</v>
      </c>
      <c r="H5" s="2">
        <v>44166</v>
      </c>
      <c r="I5" s="3">
        <v>568.1</v>
      </c>
      <c r="J5">
        <v>1.3</v>
      </c>
      <c r="K5" s="3">
        <f t="shared" si="0"/>
        <v>1136.2</v>
      </c>
      <c r="L5" s="3">
        <f t="shared" si="1"/>
        <v>324.62857142857143</v>
      </c>
      <c r="M5" t="s">
        <v>230</v>
      </c>
    </row>
    <row r="6" spans="1:13" x14ac:dyDescent="0.35">
      <c r="A6" s="1">
        <v>9783863268428</v>
      </c>
      <c r="B6" s="1">
        <v>9783868943474</v>
      </c>
      <c r="C6" t="s">
        <v>435</v>
      </c>
      <c r="D6" t="s">
        <v>63</v>
      </c>
      <c r="E6" t="s">
        <v>12</v>
      </c>
      <c r="F6" t="s">
        <v>64</v>
      </c>
      <c r="G6">
        <v>640</v>
      </c>
      <c r="H6" s="2">
        <v>44013</v>
      </c>
      <c r="I6" s="3">
        <v>852.15</v>
      </c>
      <c r="J6">
        <v>1.3</v>
      </c>
      <c r="K6" s="3">
        <f t="shared" si="0"/>
        <v>1704.3</v>
      </c>
      <c r="L6" s="3">
        <f t="shared" si="1"/>
        <v>486.94285714285712</v>
      </c>
      <c r="M6" t="s">
        <v>298</v>
      </c>
    </row>
    <row r="7" spans="1:13" x14ac:dyDescent="0.35">
      <c r="A7" s="1">
        <v>9783863268688</v>
      </c>
      <c r="B7" s="1">
        <v>9783868943672</v>
      </c>
      <c r="C7" t="s">
        <v>442</v>
      </c>
      <c r="D7" t="s">
        <v>61</v>
      </c>
      <c r="E7" t="s">
        <v>12</v>
      </c>
      <c r="F7" t="s">
        <v>62</v>
      </c>
      <c r="G7">
        <v>1440</v>
      </c>
      <c r="H7" s="2">
        <v>43862</v>
      </c>
      <c r="I7" s="3">
        <v>1420.44</v>
      </c>
      <c r="J7">
        <v>1.3</v>
      </c>
      <c r="K7" s="3">
        <f t="shared" si="0"/>
        <v>2840.88</v>
      </c>
      <c r="L7" s="3">
        <f t="shared" si="1"/>
        <v>811.68000000000006</v>
      </c>
      <c r="M7" t="s">
        <v>230</v>
      </c>
    </row>
    <row r="8" spans="1:13" x14ac:dyDescent="0.35">
      <c r="A8" s="1">
        <v>9783863268671</v>
      </c>
      <c r="B8" s="1">
        <v>9783868943665</v>
      </c>
      <c r="C8" t="s">
        <v>441</v>
      </c>
      <c r="D8" t="s">
        <v>59</v>
      </c>
      <c r="E8" t="s">
        <v>12</v>
      </c>
      <c r="F8" t="s">
        <v>60</v>
      </c>
      <c r="G8">
        <v>1824</v>
      </c>
      <c r="H8" s="2">
        <v>43678</v>
      </c>
      <c r="I8" s="3">
        <v>1420.44</v>
      </c>
      <c r="J8">
        <v>1.3</v>
      </c>
      <c r="K8" s="3">
        <f t="shared" si="0"/>
        <v>2840.88</v>
      </c>
      <c r="L8" s="3">
        <f t="shared" si="1"/>
        <v>811.68000000000006</v>
      </c>
      <c r="M8" t="s">
        <v>230</v>
      </c>
    </row>
    <row r="9" spans="1:13" x14ac:dyDescent="0.35">
      <c r="A9" s="1">
        <v>9783863268015</v>
      </c>
      <c r="B9" s="1">
        <v>9783868943139</v>
      </c>
      <c r="C9" t="s">
        <v>432</v>
      </c>
      <c r="D9" t="s">
        <v>58</v>
      </c>
      <c r="E9" t="s">
        <v>12</v>
      </c>
      <c r="F9" t="s">
        <v>32</v>
      </c>
      <c r="G9">
        <v>260</v>
      </c>
      <c r="H9" s="2">
        <v>43374</v>
      </c>
      <c r="I9" s="3">
        <v>425.98</v>
      </c>
      <c r="J9">
        <v>1.3</v>
      </c>
      <c r="K9" s="3">
        <f t="shared" si="0"/>
        <v>851.96</v>
      </c>
      <c r="L9" s="3">
        <f t="shared" si="1"/>
        <v>243.41714285714286</v>
      </c>
      <c r="M9" t="s">
        <v>298</v>
      </c>
    </row>
    <row r="10" spans="1:13" x14ac:dyDescent="0.35">
      <c r="A10" s="1">
        <v>9783863268008</v>
      </c>
      <c r="B10" s="1">
        <v>9783868943122</v>
      </c>
      <c r="C10" t="s">
        <v>431</v>
      </c>
      <c r="D10" t="s">
        <v>56</v>
      </c>
      <c r="E10" t="s">
        <v>44</v>
      </c>
      <c r="F10" t="s">
        <v>57</v>
      </c>
      <c r="G10">
        <v>1120</v>
      </c>
      <c r="H10" s="2">
        <v>43313</v>
      </c>
      <c r="I10" s="3">
        <v>852.15</v>
      </c>
      <c r="J10">
        <v>1.3</v>
      </c>
      <c r="K10" s="3">
        <f t="shared" si="0"/>
        <v>1704.3</v>
      </c>
      <c r="L10" s="3">
        <f t="shared" si="1"/>
        <v>486.94285714285712</v>
      </c>
      <c r="M10" t="s">
        <v>298</v>
      </c>
    </row>
    <row r="11" spans="1:13" x14ac:dyDescent="0.35">
      <c r="A11" s="1">
        <v>9783863268213</v>
      </c>
      <c r="B11" s="1">
        <v>9783868943337</v>
      </c>
      <c r="C11" t="s">
        <v>401</v>
      </c>
      <c r="D11" t="s">
        <v>55</v>
      </c>
      <c r="E11" t="s">
        <v>12</v>
      </c>
      <c r="F11" t="s">
        <v>23</v>
      </c>
      <c r="G11">
        <v>432</v>
      </c>
      <c r="H11" s="2">
        <v>43191</v>
      </c>
      <c r="I11" s="3">
        <v>425.98</v>
      </c>
      <c r="J11">
        <v>1.3</v>
      </c>
      <c r="K11" s="3">
        <f t="shared" si="0"/>
        <v>851.96</v>
      </c>
      <c r="L11" s="3">
        <f t="shared" si="1"/>
        <v>243.41714285714286</v>
      </c>
      <c r="M11" t="s">
        <v>298</v>
      </c>
    </row>
    <row r="12" spans="1:13" x14ac:dyDescent="0.35">
      <c r="A12" s="1">
        <v>9783863267681</v>
      </c>
      <c r="B12" s="1">
        <v>9783868942729</v>
      </c>
      <c r="C12" t="s">
        <v>354</v>
      </c>
      <c r="D12" t="s">
        <v>54</v>
      </c>
      <c r="E12" t="s">
        <v>12</v>
      </c>
      <c r="F12" t="s">
        <v>32</v>
      </c>
      <c r="G12">
        <v>448</v>
      </c>
      <c r="H12" s="2">
        <v>42644</v>
      </c>
      <c r="I12" s="3">
        <v>568.1</v>
      </c>
      <c r="J12">
        <v>1.3</v>
      </c>
      <c r="K12" s="3">
        <f t="shared" si="0"/>
        <v>1136.2</v>
      </c>
      <c r="L12" s="3">
        <f t="shared" si="1"/>
        <v>324.62857142857143</v>
      </c>
      <c r="M12" t="s">
        <v>298</v>
      </c>
    </row>
    <row r="13" spans="1:13" x14ac:dyDescent="0.35">
      <c r="A13" s="1">
        <v>9783863267490</v>
      </c>
      <c r="B13" s="1">
        <v>9783868942248</v>
      </c>
      <c r="C13" t="s">
        <v>419</v>
      </c>
      <c r="D13" t="s">
        <v>53</v>
      </c>
      <c r="E13" t="s">
        <v>12</v>
      </c>
      <c r="F13" t="s">
        <v>19</v>
      </c>
      <c r="G13">
        <v>688</v>
      </c>
      <c r="H13" s="2">
        <v>42461</v>
      </c>
      <c r="I13" s="3">
        <v>852.15</v>
      </c>
      <c r="J13">
        <v>1.3</v>
      </c>
      <c r="K13" s="3">
        <f t="shared" si="0"/>
        <v>1704.3</v>
      </c>
      <c r="L13" s="3">
        <f t="shared" si="1"/>
        <v>486.94285714285712</v>
      </c>
      <c r="M13" t="s">
        <v>230</v>
      </c>
    </row>
    <row r="14" spans="1:13" x14ac:dyDescent="0.35">
      <c r="A14" s="1">
        <v>9783863267483</v>
      </c>
      <c r="B14" s="1">
        <v>9783868942224</v>
      </c>
      <c r="C14" t="s">
        <v>419</v>
      </c>
      <c r="D14" t="s">
        <v>52</v>
      </c>
      <c r="E14" t="s">
        <v>12</v>
      </c>
      <c r="F14" t="s">
        <v>19</v>
      </c>
      <c r="G14">
        <v>1280</v>
      </c>
      <c r="H14" s="2">
        <v>42217</v>
      </c>
      <c r="I14" s="3">
        <v>1420.44</v>
      </c>
      <c r="J14">
        <v>1.3</v>
      </c>
      <c r="K14" s="3">
        <f t="shared" si="0"/>
        <v>2840.88</v>
      </c>
      <c r="L14" s="3">
        <f t="shared" si="1"/>
        <v>811.68000000000006</v>
      </c>
      <c r="M14" t="s">
        <v>230</v>
      </c>
    </row>
    <row r="15" spans="1:13" x14ac:dyDescent="0.35">
      <c r="A15" s="1">
        <v>9783863267261</v>
      </c>
      <c r="B15" s="1">
        <v>9783868942606</v>
      </c>
      <c r="C15" t="s">
        <v>392</v>
      </c>
      <c r="D15" t="s">
        <v>412</v>
      </c>
      <c r="E15" t="s">
        <v>12</v>
      </c>
      <c r="F15" t="s">
        <v>13</v>
      </c>
      <c r="G15">
        <v>720</v>
      </c>
      <c r="H15" s="2">
        <v>42005</v>
      </c>
      <c r="I15" s="3">
        <v>710.03</v>
      </c>
      <c r="J15">
        <v>1.3</v>
      </c>
      <c r="K15" s="3">
        <f t="shared" si="0"/>
        <v>1420.06</v>
      </c>
      <c r="L15" s="3">
        <f t="shared" si="1"/>
        <v>405.73142857142858</v>
      </c>
      <c r="M15" t="s">
        <v>230</v>
      </c>
    </row>
    <row r="16" spans="1:13" x14ac:dyDescent="0.35">
      <c r="A16" s="1">
        <v>9783863267216</v>
      </c>
      <c r="B16" s="1">
        <v>9783868942583</v>
      </c>
      <c r="C16" t="s">
        <v>410</v>
      </c>
      <c r="D16" t="s">
        <v>49</v>
      </c>
      <c r="E16" t="s">
        <v>50</v>
      </c>
      <c r="F16" t="s">
        <v>12</v>
      </c>
      <c r="G16">
        <v>800</v>
      </c>
      <c r="H16" s="2">
        <v>41852</v>
      </c>
      <c r="I16" s="3">
        <v>781.09</v>
      </c>
      <c r="J16">
        <v>1.3</v>
      </c>
      <c r="K16" s="3">
        <f t="shared" si="0"/>
        <v>1562.18</v>
      </c>
      <c r="L16" s="3">
        <f t="shared" si="1"/>
        <v>446.33714285714285</v>
      </c>
      <c r="M16" t="s">
        <v>298</v>
      </c>
    </row>
    <row r="17" spans="1:15" x14ac:dyDescent="0.35">
      <c r="A17" s="1">
        <v>9783863269555</v>
      </c>
      <c r="B17" s="1">
        <v>9783868949049</v>
      </c>
      <c r="C17" t="s">
        <v>467</v>
      </c>
      <c r="D17" t="s">
        <v>47</v>
      </c>
      <c r="E17" t="s">
        <v>48</v>
      </c>
      <c r="F17" t="s">
        <v>12</v>
      </c>
      <c r="G17">
        <v>762</v>
      </c>
      <c r="H17" s="2">
        <v>41487</v>
      </c>
      <c r="I17" s="3">
        <v>710.03</v>
      </c>
      <c r="J17">
        <v>1.3</v>
      </c>
      <c r="K17" s="3">
        <f t="shared" si="0"/>
        <v>1420.06</v>
      </c>
      <c r="L17" s="3">
        <f t="shared" si="1"/>
        <v>405.73142857142858</v>
      </c>
      <c r="M17" t="s">
        <v>468</v>
      </c>
    </row>
    <row r="18" spans="1:15" x14ac:dyDescent="0.35">
      <c r="A18" s="1">
        <v>9783863265373</v>
      </c>
      <c r="B18" s="1">
        <v>9783868941463</v>
      </c>
      <c r="C18" t="s">
        <v>297</v>
      </c>
      <c r="D18" t="s">
        <v>46</v>
      </c>
      <c r="E18" t="s">
        <v>12</v>
      </c>
      <c r="F18" t="s">
        <v>32</v>
      </c>
      <c r="G18">
        <v>752</v>
      </c>
      <c r="H18" s="2">
        <v>41061</v>
      </c>
      <c r="I18" s="3">
        <v>1136.2</v>
      </c>
      <c r="J18">
        <v>1.3</v>
      </c>
      <c r="K18" s="3">
        <f t="shared" si="0"/>
        <v>2272.4</v>
      </c>
      <c r="L18" s="3">
        <f t="shared" si="1"/>
        <v>649.25714285714287</v>
      </c>
      <c r="M18" t="s">
        <v>298</v>
      </c>
    </row>
    <row r="19" spans="1:15" x14ac:dyDescent="0.35">
      <c r="A19" s="1">
        <v>9783863269531</v>
      </c>
      <c r="B19" s="1">
        <v>9783868949063</v>
      </c>
      <c r="C19" t="s">
        <v>464</v>
      </c>
      <c r="D19" t="s">
        <v>42</v>
      </c>
      <c r="E19" t="s">
        <v>12</v>
      </c>
      <c r="F19" t="s">
        <v>12</v>
      </c>
      <c r="G19">
        <v>240</v>
      </c>
      <c r="H19" s="2">
        <v>40513</v>
      </c>
      <c r="I19" s="3">
        <v>425.98</v>
      </c>
      <c r="J19">
        <v>1.3</v>
      </c>
      <c r="K19" s="3">
        <f t="shared" si="0"/>
        <v>851.96</v>
      </c>
      <c r="L19" s="3">
        <f t="shared" si="1"/>
        <v>243.41714285714286</v>
      </c>
      <c r="M19" t="s">
        <v>462</v>
      </c>
    </row>
    <row r="20" spans="1:15" x14ac:dyDescent="0.35">
      <c r="A20" s="1">
        <v>9783863265823</v>
      </c>
      <c r="B20" s="1">
        <v>9783868940299</v>
      </c>
      <c r="C20" t="s">
        <v>327</v>
      </c>
      <c r="D20" t="s">
        <v>40</v>
      </c>
      <c r="E20" t="s">
        <v>12</v>
      </c>
      <c r="F20" t="s">
        <v>41</v>
      </c>
      <c r="G20">
        <v>956</v>
      </c>
      <c r="H20" s="2">
        <v>40452</v>
      </c>
      <c r="I20" s="3">
        <v>1420.44</v>
      </c>
      <c r="J20">
        <v>1.3</v>
      </c>
      <c r="K20" s="3">
        <f t="shared" si="0"/>
        <v>2840.88</v>
      </c>
      <c r="L20" s="3">
        <f t="shared" si="1"/>
        <v>811.68000000000006</v>
      </c>
      <c r="M20" t="s">
        <v>230</v>
      </c>
    </row>
    <row r="21" spans="1:15" x14ac:dyDescent="0.35">
      <c r="A21" s="1">
        <v>9783863267704</v>
      </c>
      <c r="B21" s="1">
        <v>9783827373137</v>
      </c>
      <c r="C21" t="s">
        <v>424</v>
      </c>
      <c r="D21" t="s">
        <v>51</v>
      </c>
      <c r="E21" t="s">
        <v>12</v>
      </c>
      <c r="F21" t="s">
        <v>41</v>
      </c>
      <c r="G21">
        <v>1008</v>
      </c>
      <c r="H21" s="2">
        <v>39904</v>
      </c>
      <c r="I21" s="3">
        <v>994.27</v>
      </c>
      <c r="J21">
        <v>1.3</v>
      </c>
      <c r="K21" s="3">
        <f t="shared" si="0"/>
        <v>1988.54</v>
      </c>
      <c r="L21" s="3">
        <f t="shared" si="1"/>
        <v>568.15428571428572</v>
      </c>
      <c r="M21" t="s">
        <v>230</v>
      </c>
    </row>
    <row r="22" spans="1:15" x14ac:dyDescent="0.35">
      <c r="A22" s="1">
        <v>9783863263331</v>
      </c>
      <c r="B22" s="1">
        <v>9783827373120</v>
      </c>
      <c r="C22" t="s">
        <v>272</v>
      </c>
      <c r="D22" t="s">
        <v>273</v>
      </c>
      <c r="E22" t="s">
        <v>12</v>
      </c>
      <c r="F22" t="s">
        <v>77</v>
      </c>
      <c r="G22">
        <v>1088</v>
      </c>
      <c r="H22" s="2">
        <v>39630</v>
      </c>
      <c r="I22" s="3">
        <v>1330.95</v>
      </c>
      <c r="J22">
        <v>1.3</v>
      </c>
      <c r="K22" s="3">
        <f t="shared" si="0"/>
        <v>2661.9</v>
      </c>
      <c r="L22" s="3">
        <f t="shared" si="1"/>
        <v>760.5428571428572</v>
      </c>
      <c r="M22" t="s">
        <v>230</v>
      </c>
    </row>
    <row r="23" spans="1:15" x14ac:dyDescent="0.35">
      <c r="A23" s="1">
        <v>9783863268534</v>
      </c>
      <c r="B23" s="1">
        <v>9783827372314</v>
      </c>
      <c r="C23" t="s">
        <v>271</v>
      </c>
      <c r="D23" t="s">
        <v>484</v>
      </c>
      <c r="E23" t="s">
        <v>12</v>
      </c>
      <c r="F23" t="s">
        <v>12</v>
      </c>
      <c r="G23">
        <v>720</v>
      </c>
      <c r="H23" s="2">
        <v>39295</v>
      </c>
      <c r="I23" s="3">
        <v>994.27</v>
      </c>
      <c r="J23">
        <v>1.3</v>
      </c>
      <c r="K23" s="3">
        <f t="shared" si="0"/>
        <v>1988.54</v>
      </c>
      <c r="L23" s="3">
        <f t="shared" si="1"/>
        <v>568.15428571428572</v>
      </c>
      <c r="M23" t="s">
        <v>230</v>
      </c>
    </row>
    <row r="24" spans="1:15" x14ac:dyDescent="0.35">
      <c r="A24" s="1">
        <v>9783863266905</v>
      </c>
      <c r="B24" s="1">
        <v>9783827372475</v>
      </c>
      <c r="C24" t="s">
        <v>389</v>
      </c>
      <c r="D24" t="s">
        <v>39</v>
      </c>
      <c r="E24" t="s">
        <v>12</v>
      </c>
      <c r="F24" t="s">
        <v>19</v>
      </c>
      <c r="G24">
        <v>1072</v>
      </c>
      <c r="H24" s="2">
        <v>39234</v>
      </c>
      <c r="I24" s="3">
        <v>994.27</v>
      </c>
      <c r="J24">
        <v>1.3</v>
      </c>
      <c r="K24" s="3">
        <f t="shared" si="0"/>
        <v>1988.54</v>
      </c>
      <c r="L24" s="3">
        <f t="shared" si="1"/>
        <v>568.15428571428572</v>
      </c>
      <c r="M24" t="s">
        <v>230</v>
      </c>
    </row>
    <row r="27" spans="1:15" x14ac:dyDescent="0.35">
      <c r="H27" s="74" t="s">
        <v>513</v>
      </c>
      <c r="I27" s="74"/>
      <c r="J27" s="74"/>
      <c r="K27" s="20"/>
      <c r="L27" s="20">
        <f>SUM(L2:L26)</f>
        <v>11879.342857142854</v>
      </c>
    </row>
    <row r="28" spans="1:15" x14ac:dyDescent="0.35">
      <c r="A28" s="59"/>
      <c r="B28" s="60"/>
      <c r="N28" s="21" t="s">
        <v>506</v>
      </c>
      <c r="O28" s="22"/>
    </row>
    <row r="29" spans="1:15" ht="15" thickBot="1" x14ac:dyDescent="0.4">
      <c r="A29" s="3"/>
      <c r="B29"/>
      <c r="H29"/>
      <c r="I29" s="2"/>
      <c r="J29" s="3"/>
      <c r="K29"/>
      <c r="N29" s="66">
        <v>5200</v>
      </c>
      <c r="O29" s="23" t="s">
        <v>502</v>
      </c>
    </row>
    <row r="30" spans="1:15" ht="15.5" thickTop="1" thickBot="1" x14ac:dyDescent="0.4">
      <c r="A30" s="3"/>
      <c r="B30"/>
      <c r="H30"/>
      <c r="I30" s="2"/>
      <c r="J30" s="3"/>
      <c r="K30"/>
      <c r="N30" s="24" t="s">
        <v>505</v>
      </c>
      <c r="O30" s="25">
        <v>2</v>
      </c>
    </row>
    <row r="31" spans="1:15" ht="15" thickTop="1" x14ac:dyDescent="0.35">
      <c r="H31" s="74" t="s">
        <v>514</v>
      </c>
      <c r="I31" s="74"/>
      <c r="J31" s="74"/>
      <c r="K31" s="20">
        <f>SUM(K2:K30)</f>
        <v>41577.700000000004</v>
      </c>
      <c r="L31" s="20"/>
      <c r="N31" s="26" t="str">
        <f>"Preis bei Faktor " &amp; $O$30</f>
        <v>Preis bei Faktor 2</v>
      </c>
      <c r="O31" s="27">
        <f>$N$29*$O$30</f>
        <v>10400</v>
      </c>
    </row>
    <row r="33" spans="14:16" ht="15" thickBot="1" x14ac:dyDescent="0.4"/>
    <row r="34" spans="14:16" x14ac:dyDescent="0.35">
      <c r="N34" s="48" t="s">
        <v>488</v>
      </c>
      <c r="O34" s="49" t="s">
        <v>489</v>
      </c>
      <c r="P34" s="50" t="s">
        <v>490</v>
      </c>
    </row>
    <row r="35" spans="14:16" x14ac:dyDescent="0.35">
      <c r="N35" s="51" t="s">
        <v>491</v>
      </c>
      <c r="O35" t="s">
        <v>492</v>
      </c>
      <c r="P35" s="52">
        <v>1.1000000000000001</v>
      </c>
    </row>
    <row r="36" spans="14:16" x14ac:dyDescent="0.35">
      <c r="N36" s="53" t="s">
        <v>493</v>
      </c>
      <c r="O36" s="46" t="s">
        <v>494</v>
      </c>
      <c r="P36" s="54">
        <v>1.3</v>
      </c>
    </row>
    <row r="37" spans="14:16" x14ac:dyDescent="0.35">
      <c r="N37" s="53" t="s">
        <v>495</v>
      </c>
      <c r="O37" t="s">
        <v>496</v>
      </c>
      <c r="P37" s="52">
        <v>1.6</v>
      </c>
    </row>
    <row r="38" spans="14:16" x14ac:dyDescent="0.35">
      <c r="N38" s="51" t="s">
        <v>228</v>
      </c>
      <c r="O38" s="47" t="s">
        <v>497</v>
      </c>
      <c r="P38" s="55">
        <v>2</v>
      </c>
    </row>
    <row r="39" spans="14:16" ht="15" thickBot="1" x14ac:dyDescent="0.4">
      <c r="N39" s="56" t="s">
        <v>498</v>
      </c>
      <c r="O39" s="57" t="s">
        <v>499</v>
      </c>
      <c r="P39" s="58">
        <v>2.2999999999999998</v>
      </c>
    </row>
  </sheetData>
  <mergeCells count="2">
    <mergeCell ref="H27:J27"/>
    <mergeCell ref="H31:J31"/>
  </mergeCells>
  <pageMargins left="0.7" right="0.7" top="0.78740157499999996" bottom="0.78740157499999996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3991D-5960-46CC-A787-B1AB90CB6B9E}">
  <dimension ref="A1:P70"/>
  <sheetViews>
    <sheetView topLeftCell="A38" workbookViewId="0">
      <selection activeCell="P45" sqref="P45"/>
    </sheetView>
  </sheetViews>
  <sheetFormatPr baseColWidth="10" defaultRowHeight="14.5" x14ac:dyDescent="0.35"/>
  <cols>
    <col min="1" max="2" width="16.453125" style="1" bestFit="1" customWidth="1"/>
    <col min="5" max="5" width="11.1796875" customWidth="1"/>
    <col min="8" max="8" width="10.81640625" style="2"/>
    <col min="9" max="9" width="20.453125" customWidth="1"/>
    <col min="10" max="10" width="11.453125" customWidth="1"/>
    <col min="11" max="12" width="17.453125" style="3" customWidth="1"/>
    <col min="13" max="13" width="33.26953125" customWidth="1"/>
    <col min="14" max="14" width="26.453125" customWidth="1"/>
    <col min="15" max="15" width="23.453125" customWidth="1"/>
  </cols>
  <sheetData>
    <row r="1" spans="1:13" x14ac:dyDescent="0.35">
      <c r="A1" s="1" t="s">
        <v>1</v>
      </c>
      <c r="B1" s="1" t="s">
        <v>0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2" t="s">
        <v>7</v>
      </c>
      <c r="I1" t="s">
        <v>8</v>
      </c>
      <c r="J1" t="s">
        <v>9</v>
      </c>
      <c r="K1" s="3" t="s">
        <v>507</v>
      </c>
      <c r="L1" s="3" t="s">
        <v>508</v>
      </c>
      <c r="M1" t="s">
        <v>10</v>
      </c>
    </row>
    <row r="2" spans="1:13" x14ac:dyDescent="0.35">
      <c r="A2" s="1">
        <v>9783863263584</v>
      </c>
      <c r="B2" s="1">
        <v>9783868944556</v>
      </c>
      <c r="C2" t="s">
        <v>222</v>
      </c>
      <c r="D2" t="s">
        <v>160</v>
      </c>
      <c r="E2" t="s">
        <v>162</v>
      </c>
      <c r="F2" t="s">
        <v>41</v>
      </c>
      <c r="G2">
        <v>272</v>
      </c>
      <c r="H2" s="2">
        <v>45736</v>
      </c>
      <c r="I2">
        <v>497.04</v>
      </c>
      <c r="J2">
        <f t="shared" ref="J2:J33" si="0">$O$61</f>
        <v>2</v>
      </c>
      <c r="K2" s="3">
        <f t="shared" ref="K2:K55" si="1">(I2*$O$61)</f>
        <v>994.08</v>
      </c>
      <c r="L2" s="3">
        <f t="shared" ref="L2:L32" si="2">K2/3.5</f>
        <v>284.02285714285716</v>
      </c>
      <c r="M2" t="s">
        <v>240</v>
      </c>
    </row>
    <row r="3" spans="1:13" x14ac:dyDescent="0.35">
      <c r="A3" s="1">
        <v>9783863263577</v>
      </c>
      <c r="B3" s="1">
        <v>9783868944549</v>
      </c>
      <c r="C3" t="s">
        <v>222</v>
      </c>
      <c r="D3" t="s">
        <v>160</v>
      </c>
      <c r="E3" t="s">
        <v>161</v>
      </c>
      <c r="F3" t="s">
        <v>41</v>
      </c>
      <c r="G3">
        <v>928</v>
      </c>
      <c r="H3" s="2">
        <v>45733</v>
      </c>
      <c r="I3">
        <v>852.15</v>
      </c>
      <c r="J3">
        <f t="shared" si="0"/>
        <v>2</v>
      </c>
      <c r="K3" s="3">
        <f t="shared" si="1"/>
        <v>1704.3</v>
      </c>
      <c r="L3" s="3">
        <f t="shared" si="2"/>
        <v>486.94285714285712</v>
      </c>
      <c r="M3" t="s">
        <v>240</v>
      </c>
    </row>
    <row r="4" spans="1:13" x14ac:dyDescent="0.35">
      <c r="A4" s="1">
        <v>9783868945836</v>
      </c>
      <c r="B4" s="1">
        <v>9783868945454</v>
      </c>
      <c r="C4" t="s">
        <v>346</v>
      </c>
      <c r="D4" t="s">
        <v>152</v>
      </c>
      <c r="E4" t="s">
        <v>12</v>
      </c>
      <c r="F4" t="s">
        <v>45</v>
      </c>
      <c r="G4">
        <v>0</v>
      </c>
      <c r="H4" s="2">
        <v>45616</v>
      </c>
      <c r="I4">
        <v>337.25</v>
      </c>
      <c r="J4">
        <f t="shared" si="0"/>
        <v>2</v>
      </c>
      <c r="K4" s="3">
        <f t="shared" si="1"/>
        <v>674.5</v>
      </c>
      <c r="L4" s="3">
        <f t="shared" si="2"/>
        <v>192.71428571428572</v>
      </c>
      <c r="M4" t="s">
        <v>509</v>
      </c>
    </row>
    <row r="5" spans="1:13" x14ac:dyDescent="0.35">
      <c r="A5" s="1">
        <v>9783868945157</v>
      </c>
      <c r="B5" s="1">
        <v>9783868945096</v>
      </c>
      <c r="C5" t="s">
        <v>486</v>
      </c>
      <c r="D5" t="s">
        <v>487</v>
      </c>
      <c r="E5">
        <v>0</v>
      </c>
      <c r="F5" t="s">
        <v>96</v>
      </c>
      <c r="G5">
        <v>300</v>
      </c>
      <c r="H5" s="2">
        <v>45588</v>
      </c>
      <c r="I5">
        <v>284.81</v>
      </c>
      <c r="J5">
        <f t="shared" si="0"/>
        <v>2</v>
      </c>
      <c r="K5" s="3">
        <f t="shared" si="1"/>
        <v>569.62</v>
      </c>
      <c r="L5" s="3">
        <f t="shared" si="2"/>
        <v>162.74857142857144</v>
      </c>
      <c r="M5" t="s">
        <v>232</v>
      </c>
    </row>
    <row r="6" spans="1:13" x14ac:dyDescent="0.35">
      <c r="A6" s="1">
        <v>9783863263607</v>
      </c>
      <c r="B6" s="1">
        <v>9783868944570</v>
      </c>
      <c r="C6" t="s">
        <v>448</v>
      </c>
      <c r="D6" t="s">
        <v>186</v>
      </c>
      <c r="E6" t="s">
        <v>187</v>
      </c>
      <c r="F6" t="s">
        <v>45</v>
      </c>
      <c r="G6">
        <v>352</v>
      </c>
      <c r="H6" s="2">
        <v>45558</v>
      </c>
      <c r="I6">
        <v>497.04</v>
      </c>
      <c r="J6">
        <f t="shared" si="0"/>
        <v>2</v>
      </c>
      <c r="K6" s="3">
        <f t="shared" si="1"/>
        <v>994.08</v>
      </c>
      <c r="L6" s="3">
        <f t="shared" si="2"/>
        <v>284.02285714285716</v>
      </c>
      <c r="M6" t="s">
        <v>240</v>
      </c>
    </row>
    <row r="7" spans="1:13" x14ac:dyDescent="0.35">
      <c r="A7" s="1">
        <v>9783863263461</v>
      </c>
      <c r="B7" s="1">
        <v>9783868944433</v>
      </c>
      <c r="C7" t="s">
        <v>279</v>
      </c>
      <c r="D7" t="s">
        <v>177</v>
      </c>
      <c r="E7" t="s">
        <v>415</v>
      </c>
      <c r="F7" t="s">
        <v>280</v>
      </c>
      <c r="G7">
        <v>960</v>
      </c>
      <c r="H7" s="2">
        <v>45200</v>
      </c>
      <c r="I7">
        <v>781.09</v>
      </c>
      <c r="J7">
        <f t="shared" si="0"/>
        <v>2</v>
      </c>
      <c r="K7" s="3">
        <f t="shared" si="1"/>
        <v>1562.18</v>
      </c>
      <c r="L7" s="3">
        <f t="shared" si="2"/>
        <v>446.33714285714285</v>
      </c>
      <c r="M7" t="s">
        <v>240</v>
      </c>
    </row>
    <row r="8" spans="1:13" x14ac:dyDescent="0.35">
      <c r="A8" s="1">
        <v>9783863263393</v>
      </c>
      <c r="B8" s="1">
        <v>9783868944389</v>
      </c>
      <c r="C8" t="s">
        <v>344</v>
      </c>
      <c r="D8" t="s">
        <v>178</v>
      </c>
      <c r="E8" t="s">
        <v>162</v>
      </c>
      <c r="F8" t="s">
        <v>77</v>
      </c>
      <c r="G8">
        <v>400</v>
      </c>
      <c r="H8" s="2">
        <v>45139</v>
      </c>
      <c r="I8">
        <v>461.51</v>
      </c>
      <c r="J8">
        <f t="shared" si="0"/>
        <v>2</v>
      </c>
      <c r="K8" s="3">
        <f t="shared" si="1"/>
        <v>923.02</v>
      </c>
      <c r="L8" s="3">
        <f t="shared" si="2"/>
        <v>263.71999999999997</v>
      </c>
      <c r="M8" t="s">
        <v>240</v>
      </c>
    </row>
    <row r="9" spans="1:13" x14ac:dyDescent="0.35">
      <c r="A9" s="1">
        <v>9783863263386</v>
      </c>
      <c r="B9" s="1">
        <v>9783868944372</v>
      </c>
      <c r="C9" t="s">
        <v>224</v>
      </c>
      <c r="D9" t="s">
        <v>178</v>
      </c>
      <c r="E9" t="s">
        <v>345</v>
      </c>
      <c r="F9" t="s">
        <v>41</v>
      </c>
      <c r="G9">
        <v>1136</v>
      </c>
      <c r="H9" s="2">
        <v>45139</v>
      </c>
      <c r="I9">
        <v>781.09</v>
      </c>
      <c r="J9">
        <f t="shared" si="0"/>
        <v>2</v>
      </c>
      <c r="K9" s="3">
        <f t="shared" si="1"/>
        <v>1562.18</v>
      </c>
      <c r="L9" s="3">
        <f t="shared" si="2"/>
        <v>446.33714285714285</v>
      </c>
      <c r="M9" t="s">
        <v>240</v>
      </c>
    </row>
    <row r="10" spans="1:13" x14ac:dyDescent="0.35">
      <c r="A10" s="1">
        <v>9783863263294</v>
      </c>
      <c r="B10" s="1">
        <v>9783868944327</v>
      </c>
      <c r="C10" t="s">
        <v>209</v>
      </c>
      <c r="D10" t="s">
        <v>269</v>
      </c>
      <c r="E10" t="s">
        <v>12</v>
      </c>
      <c r="F10" t="s">
        <v>60</v>
      </c>
      <c r="G10">
        <v>480</v>
      </c>
      <c r="H10" s="2">
        <v>44986</v>
      </c>
      <c r="I10">
        <v>568.1</v>
      </c>
      <c r="J10">
        <f t="shared" si="0"/>
        <v>2</v>
      </c>
      <c r="K10" s="3">
        <f t="shared" si="1"/>
        <v>1136.2</v>
      </c>
      <c r="L10" s="3">
        <f t="shared" si="2"/>
        <v>324.62857142857143</v>
      </c>
      <c r="M10" t="s">
        <v>240</v>
      </c>
    </row>
    <row r="11" spans="1:13" x14ac:dyDescent="0.35">
      <c r="A11" s="1">
        <v>9783863263379</v>
      </c>
      <c r="B11" s="1">
        <v>9783868944365</v>
      </c>
      <c r="C11" t="s">
        <v>210</v>
      </c>
      <c r="D11" t="s">
        <v>194</v>
      </c>
      <c r="E11" t="s">
        <v>150</v>
      </c>
      <c r="F11" t="s">
        <v>38</v>
      </c>
      <c r="G11">
        <v>304</v>
      </c>
      <c r="H11" s="2">
        <v>44805</v>
      </c>
      <c r="I11">
        <v>354.92</v>
      </c>
      <c r="J11">
        <f t="shared" si="0"/>
        <v>2</v>
      </c>
      <c r="K11" s="3">
        <f t="shared" si="1"/>
        <v>709.84</v>
      </c>
      <c r="L11" s="3">
        <f t="shared" si="2"/>
        <v>202.81142857142859</v>
      </c>
      <c r="M11" t="s">
        <v>240</v>
      </c>
    </row>
    <row r="12" spans="1:13" x14ac:dyDescent="0.35">
      <c r="A12" s="1">
        <v>9783863263447</v>
      </c>
      <c r="B12" s="1">
        <v>9783868944419</v>
      </c>
      <c r="C12" t="s">
        <v>218</v>
      </c>
      <c r="D12" t="s">
        <v>231</v>
      </c>
      <c r="E12" t="s">
        <v>278</v>
      </c>
      <c r="F12" t="s">
        <v>12</v>
      </c>
      <c r="G12">
        <v>216</v>
      </c>
      <c r="H12" s="2">
        <v>44713</v>
      </c>
      <c r="I12">
        <v>354.92</v>
      </c>
      <c r="J12">
        <f t="shared" si="0"/>
        <v>2</v>
      </c>
      <c r="K12" s="3">
        <f t="shared" si="1"/>
        <v>709.84</v>
      </c>
      <c r="L12" s="3">
        <f t="shared" si="2"/>
        <v>202.81142857142859</v>
      </c>
      <c r="M12" t="s">
        <v>232</v>
      </c>
    </row>
    <row r="13" spans="1:13" x14ac:dyDescent="0.35">
      <c r="A13" s="1">
        <v>9783863263201</v>
      </c>
      <c r="B13" s="1">
        <v>9783868944235</v>
      </c>
      <c r="C13" t="s">
        <v>212</v>
      </c>
      <c r="D13" t="s">
        <v>163</v>
      </c>
      <c r="E13" t="s">
        <v>12</v>
      </c>
      <c r="F13" t="s">
        <v>19</v>
      </c>
      <c r="G13">
        <v>1008</v>
      </c>
      <c r="H13" s="2">
        <v>44682</v>
      </c>
      <c r="I13">
        <v>710.03</v>
      </c>
      <c r="J13">
        <f t="shared" si="0"/>
        <v>2</v>
      </c>
      <c r="K13" s="3">
        <f t="shared" si="1"/>
        <v>1420.06</v>
      </c>
      <c r="L13" s="3">
        <f t="shared" si="2"/>
        <v>405.73142857142858</v>
      </c>
      <c r="M13" t="s">
        <v>240</v>
      </c>
    </row>
    <row r="14" spans="1:13" x14ac:dyDescent="0.35">
      <c r="A14" s="1">
        <v>9783863263256</v>
      </c>
      <c r="B14" s="1">
        <v>9783868944280</v>
      </c>
      <c r="C14" t="s">
        <v>211</v>
      </c>
      <c r="D14" t="s">
        <v>174</v>
      </c>
      <c r="E14" t="s">
        <v>162</v>
      </c>
      <c r="F14" t="s">
        <v>41</v>
      </c>
      <c r="G14">
        <v>576</v>
      </c>
      <c r="H14" s="2">
        <v>44621</v>
      </c>
      <c r="I14">
        <v>461.51</v>
      </c>
      <c r="J14">
        <f t="shared" si="0"/>
        <v>2</v>
      </c>
      <c r="K14" s="3">
        <f t="shared" si="1"/>
        <v>923.02</v>
      </c>
      <c r="L14" s="3">
        <f t="shared" si="2"/>
        <v>263.71999999999997</v>
      </c>
      <c r="M14" t="s">
        <v>263</v>
      </c>
    </row>
    <row r="15" spans="1:13" x14ac:dyDescent="0.35">
      <c r="A15" s="1">
        <v>9783863263249</v>
      </c>
      <c r="B15" s="1">
        <v>9783868944273</v>
      </c>
      <c r="C15" t="s">
        <v>208</v>
      </c>
      <c r="D15" t="s">
        <v>174</v>
      </c>
      <c r="E15" t="s">
        <v>12</v>
      </c>
      <c r="F15" t="s">
        <v>19</v>
      </c>
      <c r="G15">
        <v>832</v>
      </c>
      <c r="H15" s="2">
        <v>44470</v>
      </c>
      <c r="I15">
        <v>781.09</v>
      </c>
      <c r="J15">
        <f t="shared" si="0"/>
        <v>2</v>
      </c>
      <c r="K15" s="3">
        <f t="shared" si="1"/>
        <v>1562.18</v>
      </c>
      <c r="L15" s="3">
        <f t="shared" si="2"/>
        <v>446.33714285714285</v>
      </c>
      <c r="M15" t="s">
        <v>263</v>
      </c>
    </row>
    <row r="16" spans="1:13" x14ac:dyDescent="0.35">
      <c r="A16" s="1">
        <v>9783863263188</v>
      </c>
      <c r="B16" s="1">
        <v>9783868944211</v>
      </c>
      <c r="C16" t="s">
        <v>260</v>
      </c>
      <c r="D16" t="s">
        <v>194</v>
      </c>
      <c r="E16" t="s">
        <v>76</v>
      </c>
      <c r="F16" t="s">
        <v>17</v>
      </c>
      <c r="G16">
        <v>704</v>
      </c>
      <c r="H16" s="2">
        <v>44470</v>
      </c>
      <c r="I16">
        <v>781.09</v>
      </c>
      <c r="J16">
        <f t="shared" si="0"/>
        <v>2</v>
      </c>
      <c r="K16" s="3">
        <f t="shared" si="1"/>
        <v>1562.18</v>
      </c>
      <c r="L16" s="3">
        <f t="shared" si="2"/>
        <v>446.33714285714285</v>
      </c>
      <c r="M16" t="s">
        <v>240</v>
      </c>
    </row>
    <row r="17" spans="1:13" x14ac:dyDescent="0.35">
      <c r="A17" s="1">
        <v>9783863268978</v>
      </c>
      <c r="B17" s="1">
        <v>9783868944013</v>
      </c>
      <c r="C17" t="s">
        <v>425</v>
      </c>
      <c r="D17" t="s">
        <v>149</v>
      </c>
      <c r="E17" t="s">
        <v>150</v>
      </c>
      <c r="F17" t="s">
        <v>32</v>
      </c>
      <c r="G17">
        <v>480</v>
      </c>
      <c r="H17" s="2">
        <v>44440</v>
      </c>
      <c r="I17">
        <v>497.04</v>
      </c>
      <c r="J17">
        <f t="shared" si="0"/>
        <v>2</v>
      </c>
      <c r="K17" s="3">
        <f t="shared" si="1"/>
        <v>994.08</v>
      </c>
      <c r="L17" s="3">
        <f t="shared" si="2"/>
        <v>284.02285714285716</v>
      </c>
      <c r="M17" t="s">
        <v>240</v>
      </c>
    </row>
    <row r="18" spans="1:13" x14ac:dyDescent="0.35">
      <c r="A18" s="1">
        <v>9783863263218</v>
      </c>
      <c r="B18" s="1">
        <v>9783868944242</v>
      </c>
      <c r="C18" t="s">
        <v>262</v>
      </c>
      <c r="D18" t="s">
        <v>190</v>
      </c>
      <c r="E18" t="s">
        <v>191</v>
      </c>
      <c r="F18" t="s">
        <v>41</v>
      </c>
      <c r="G18">
        <v>640</v>
      </c>
      <c r="H18" s="2">
        <v>44287</v>
      </c>
      <c r="I18">
        <v>639.16</v>
      </c>
      <c r="J18">
        <f t="shared" si="0"/>
        <v>2</v>
      </c>
      <c r="K18" s="3">
        <f t="shared" si="1"/>
        <v>1278.32</v>
      </c>
      <c r="L18" s="3">
        <f t="shared" si="2"/>
        <v>365.2342857142857</v>
      </c>
      <c r="M18" t="s">
        <v>263</v>
      </c>
    </row>
    <row r="19" spans="1:13" x14ac:dyDescent="0.35">
      <c r="A19" s="1">
        <v>9783863268831</v>
      </c>
      <c r="B19" s="1">
        <v>9783868943856</v>
      </c>
      <c r="C19" t="s">
        <v>449</v>
      </c>
      <c r="D19" t="s">
        <v>199</v>
      </c>
      <c r="E19" t="s">
        <v>12</v>
      </c>
      <c r="F19" t="s">
        <v>32</v>
      </c>
      <c r="G19">
        <v>320</v>
      </c>
      <c r="H19" s="2">
        <v>44166</v>
      </c>
      <c r="I19">
        <v>425.98</v>
      </c>
      <c r="J19">
        <f t="shared" si="0"/>
        <v>2</v>
      </c>
      <c r="K19" s="3">
        <f t="shared" si="1"/>
        <v>851.96</v>
      </c>
      <c r="L19" s="3">
        <f t="shared" si="2"/>
        <v>243.41714285714286</v>
      </c>
      <c r="M19" t="s">
        <v>263</v>
      </c>
    </row>
    <row r="20" spans="1:13" x14ac:dyDescent="0.35">
      <c r="A20" s="1">
        <v>9783863268824</v>
      </c>
      <c r="B20" s="1">
        <v>9783868943849</v>
      </c>
      <c r="C20" t="s">
        <v>449</v>
      </c>
      <c r="D20" t="s">
        <v>198</v>
      </c>
      <c r="E20" t="s">
        <v>12</v>
      </c>
      <c r="F20" t="s">
        <v>32</v>
      </c>
      <c r="G20">
        <v>1056</v>
      </c>
      <c r="H20" s="2">
        <v>44136</v>
      </c>
      <c r="I20">
        <v>568.1</v>
      </c>
      <c r="J20">
        <f t="shared" si="0"/>
        <v>2</v>
      </c>
      <c r="K20" s="3">
        <f t="shared" si="1"/>
        <v>1136.2</v>
      </c>
      <c r="L20" s="3">
        <f t="shared" si="2"/>
        <v>324.62857142857143</v>
      </c>
      <c r="M20" t="s">
        <v>263</v>
      </c>
    </row>
    <row r="21" spans="1:13" x14ac:dyDescent="0.35">
      <c r="A21" s="1">
        <v>9783863268817</v>
      </c>
      <c r="B21" s="1">
        <v>9783868943832</v>
      </c>
      <c r="C21" t="s">
        <v>336</v>
      </c>
      <c r="D21" t="s">
        <v>202</v>
      </c>
      <c r="E21" t="s">
        <v>203</v>
      </c>
      <c r="F21" t="s">
        <v>77</v>
      </c>
      <c r="G21">
        <v>416</v>
      </c>
      <c r="H21" s="2">
        <v>44136</v>
      </c>
      <c r="I21">
        <v>568.1</v>
      </c>
      <c r="J21">
        <f t="shared" si="0"/>
        <v>2</v>
      </c>
      <c r="K21" s="3">
        <f t="shared" si="1"/>
        <v>1136.2</v>
      </c>
      <c r="L21" s="3">
        <f t="shared" si="2"/>
        <v>324.62857142857143</v>
      </c>
      <c r="M21" t="s">
        <v>263</v>
      </c>
    </row>
    <row r="22" spans="1:13" x14ac:dyDescent="0.35">
      <c r="A22" s="1">
        <v>9783863263065</v>
      </c>
      <c r="B22" s="1">
        <v>9783868944112</v>
      </c>
      <c r="C22" t="s">
        <v>241</v>
      </c>
      <c r="D22" t="s">
        <v>153</v>
      </c>
      <c r="E22" t="s">
        <v>154</v>
      </c>
      <c r="F22" t="s">
        <v>38</v>
      </c>
      <c r="G22">
        <v>640</v>
      </c>
      <c r="H22" s="2">
        <v>44105</v>
      </c>
      <c r="I22">
        <v>497.04</v>
      </c>
      <c r="J22">
        <f t="shared" si="0"/>
        <v>2</v>
      </c>
      <c r="K22" s="3">
        <f t="shared" si="1"/>
        <v>994.08</v>
      </c>
      <c r="L22" s="3">
        <f t="shared" si="2"/>
        <v>284.02285714285716</v>
      </c>
      <c r="M22" t="s">
        <v>240</v>
      </c>
    </row>
    <row r="23" spans="1:13" x14ac:dyDescent="0.35">
      <c r="A23" s="1">
        <v>9783863263058</v>
      </c>
      <c r="B23" s="1">
        <v>9783868944105</v>
      </c>
      <c r="C23" t="s">
        <v>239</v>
      </c>
      <c r="D23" t="s">
        <v>188</v>
      </c>
      <c r="E23" t="s">
        <v>189</v>
      </c>
      <c r="F23" t="s">
        <v>41</v>
      </c>
      <c r="G23">
        <v>240</v>
      </c>
      <c r="H23" s="2">
        <v>44044</v>
      </c>
      <c r="I23">
        <v>354.92</v>
      </c>
      <c r="J23">
        <f t="shared" si="0"/>
        <v>2</v>
      </c>
      <c r="K23" s="3">
        <f t="shared" si="1"/>
        <v>709.84</v>
      </c>
      <c r="L23" s="3">
        <f t="shared" si="2"/>
        <v>202.81142857142859</v>
      </c>
      <c r="M23" t="s">
        <v>240</v>
      </c>
    </row>
    <row r="24" spans="1:13" x14ac:dyDescent="0.35">
      <c r="A24" s="1">
        <v>9783863263164</v>
      </c>
      <c r="B24" s="1">
        <v>9783868944204</v>
      </c>
      <c r="C24" t="s">
        <v>257</v>
      </c>
      <c r="D24" t="s">
        <v>258</v>
      </c>
      <c r="E24" t="s">
        <v>259</v>
      </c>
      <c r="F24" t="s">
        <v>12</v>
      </c>
      <c r="G24">
        <v>272</v>
      </c>
      <c r="H24" s="2">
        <v>43983</v>
      </c>
      <c r="I24">
        <v>425.98</v>
      </c>
      <c r="J24">
        <f t="shared" si="0"/>
        <v>2</v>
      </c>
      <c r="K24" s="3">
        <f t="shared" si="1"/>
        <v>851.96</v>
      </c>
      <c r="L24" s="3">
        <f t="shared" si="2"/>
        <v>243.41714285714286</v>
      </c>
      <c r="M24" t="s">
        <v>232</v>
      </c>
    </row>
    <row r="25" spans="1:13" x14ac:dyDescent="0.35">
      <c r="A25" s="1">
        <v>9783863268879</v>
      </c>
      <c r="B25" s="1">
        <v>9783868943900</v>
      </c>
      <c r="C25" t="s">
        <v>227</v>
      </c>
      <c r="D25" t="s">
        <v>456</v>
      </c>
      <c r="E25" t="s">
        <v>457</v>
      </c>
      <c r="F25" t="s">
        <v>12</v>
      </c>
      <c r="G25">
        <v>224</v>
      </c>
      <c r="H25" s="2">
        <v>43922</v>
      </c>
      <c r="I25">
        <v>319.39</v>
      </c>
      <c r="J25">
        <f t="shared" si="0"/>
        <v>2</v>
      </c>
      <c r="K25" s="3">
        <f t="shared" si="1"/>
        <v>638.78</v>
      </c>
      <c r="L25" s="3">
        <f t="shared" si="2"/>
        <v>182.50857142857143</v>
      </c>
      <c r="M25" t="s">
        <v>232</v>
      </c>
    </row>
    <row r="26" spans="1:13" x14ac:dyDescent="0.35">
      <c r="A26" s="1">
        <v>9783863268022</v>
      </c>
      <c r="B26" s="1">
        <v>9783868943153</v>
      </c>
      <c r="C26" t="s">
        <v>283</v>
      </c>
      <c r="D26" t="s">
        <v>156</v>
      </c>
      <c r="E26" t="s">
        <v>12</v>
      </c>
      <c r="F26" t="s">
        <v>38</v>
      </c>
      <c r="G26">
        <v>592</v>
      </c>
      <c r="H26" s="2">
        <v>43922</v>
      </c>
      <c r="I26">
        <v>568.1</v>
      </c>
      <c r="J26">
        <f t="shared" si="0"/>
        <v>2</v>
      </c>
      <c r="K26" s="3">
        <f t="shared" si="1"/>
        <v>1136.2</v>
      </c>
      <c r="L26" s="3">
        <f t="shared" si="2"/>
        <v>324.62857142857143</v>
      </c>
      <c r="M26" t="s">
        <v>240</v>
      </c>
    </row>
    <row r="27" spans="1:13" x14ac:dyDescent="0.35">
      <c r="A27" s="1">
        <v>9783863268862</v>
      </c>
      <c r="B27" s="1">
        <v>9783868943894</v>
      </c>
      <c r="C27" t="s">
        <v>453</v>
      </c>
      <c r="D27" t="s">
        <v>454</v>
      </c>
      <c r="E27" t="s">
        <v>455</v>
      </c>
      <c r="F27" t="s">
        <v>12</v>
      </c>
      <c r="G27">
        <v>320</v>
      </c>
      <c r="H27" s="2">
        <v>43922</v>
      </c>
      <c r="I27">
        <v>354.92</v>
      </c>
      <c r="J27">
        <f t="shared" si="0"/>
        <v>2</v>
      </c>
      <c r="K27" s="3">
        <f t="shared" si="1"/>
        <v>709.84</v>
      </c>
      <c r="L27" s="3">
        <f t="shared" si="2"/>
        <v>202.81142857142859</v>
      </c>
      <c r="M27" t="s">
        <v>232</v>
      </c>
    </row>
    <row r="28" spans="1:13" x14ac:dyDescent="0.35">
      <c r="A28" s="1">
        <v>9783863268695</v>
      </c>
      <c r="B28" s="1">
        <v>9783868943689</v>
      </c>
      <c r="C28" t="s">
        <v>315</v>
      </c>
      <c r="D28" t="s">
        <v>166</v>
      </c>
      <c r="E28" t="s">
        <v>167</v>
      </c>
      <c r="F28" t="s">
        <v>45</v>
      </c>
      <c r="G28">
        <v>736</v>
      </c>
      <c r="H28" s="2">
        <v>43800</v>
      </c>
      <c r="I28">
        <v>568.1</v>
      </c>
      <c r="J28">
        <f t="shared" si="0"/>
        <v>2</v>
      </c>
      <c r="K28" s="3">
        <f t="shared" si="1"/>
        <v>1136.2</v>
      </c>
      <c r="L28" s="3">
        <f t="shared" si="2"/>
        <v>324.62857142857143</v>
      </c>
      <c r="M28" t="s">
        <v>263</v>
      </c>
    </row>
    <row r="29" spans="1:13" x14ac:dyDescent="0.35">
      <c r="A29" s="1">
        <v>9783863268701</v>
      </c>
      <c r="B29" s="1">
        <v>9783868943696</v>
      </c>
      <c r="C29" t="s">
        <v>358</v>
      </c>
      <c r="D29" t="s">
        <v>168</v>
      </c>
      <c r="E29" t="s">
        <v>162</v>
      </c>
      <c r="F29" t="s">
        <v>77</v>
      </c>
      <c r="G29">
        <v>384</v>
      </c>
      <c r="H29" s="2">
        <v>43800</v>
      </c>
      <c r="I29">
        <v>354.92</v>
      </c>
      <c r="J29">
        <f t="shared" si="0"/>
        <v>2</v>
      </c>
      <c r="K29" s="3">
        <f t="shared" si="1"/>
        <v>709.84</v>
      </c>
      <c r="L29" s="3">
        <f t="shared" si="2"/>
        <v>202.81142857142859</v>
      </c>
      <c r="M29" t="s">
        <v>263</v>
      </c>
    </row>
    <row r="30" spans="1:13" x14ac:dyDescent="0.35">
      <c r="A30" s="1">
        <v>9783863268855</v>
      </c>
      <c r="B30" s="1">
        <v>9783868943887</v>
      </c>
      <c r="C30" t="s">
        <v>450</v>
      </c>
      <c r="D30" t="s">
        <v>451</v>
      </c>
      <c r="E30" t="s">
        <v>452</v>
      </c>
      <c r="F30" t="s">
        <v>12</v>
      </c>
      <c r="G30">
        <v>240</v>
      </c>
      <c r="H30" s="2">
        <v>43770</v>
      </c>
      <c r="I30">
        <v>354.92</v>
      </c>
      <c r="J30">
        <f t="shared" si="0"/>
        <v>2</v>
      </c>
      <c r="K30" s="3">
        <f t="shared" si="1"/>
        <v>709.84</v>
      </c>
      <c r="L30" s="3">
        <f t="shared" si="2"/>
        <v>202.81142857142859</v>
      </c>
      <c r="M30" t="s">
        <v>232</v>
      </c>
    </row>
    <row r="31" spans="1:13" x14ac:dyDescent="0.35">
      <c r="A31" s="1">
        <v>9783863268756</v>
      </c>
      <c r="B31" s="1">
        <v>9783868943771</v>
      </c>
      <c r="C31" t="s">
        <v>445</v>
      </c>
      <c r="D31" t="s">
        <v>446</v>
      </c>
      <c r="E31" t="s">
        <v>447</v>
      </c>
      <c r="F31" t="s">
        <v>12</v>
      </c>
      <c r="G31">
        <v>320</v>
      </c>
      <c r="H31" s="2">
        <v>43770</v>
      </c>
      <c r="I31">
        <v>425.98</v>
      </c>
      <c r="J31">
        <f t="shared" si="0"/>
        <v>2</v>
      </c>
      <c r="K31" s="3">
        <f t="shared" si="1"/>
        <v>851.96</v>
      </c>
      <c r="L31" s="3">
        <f t="shared" si="2"/>
        <v>243.41714285714286</v>
      </c>
      <c r="M31" t="s">
        <v>232</v>
      </c>
    </row>
    <row r="32" spans="1:13" x14ac:dyDescent="0.35">
      <c r="A32" s="1">
        <v>9783863268664</v>
      </c>
      <c r="B32" s="1">
        <v>9783868943658</v>
      </c>
      <c r="C32" t="s">
        <v>440</v>
      </c>
      <c r="D32" t="s">
        <v>169</v>
      </c>
      <c r="E32" t="s">
        <v>170</v>
      </c>
      <c r="F32" t="s">
        <v>60</v>
      </c>
      <c r="G32">
        <v>976</v>
      </c>
      <c r="H32" s="2">
        <v>43647</v>
      </c>
      <c r="I32">
        <v>710.03</v>
      </c>
      <c r="J32">
        <f t="shared" si="0"/>
        <v>2</v>
      </c>
      <c r="K32" s="3">
        <f t="shared" si="1"/>
        <v>1420.06</v>
      </c>
      <c r="L32" s="3">
        <f t="shared" si="2"/>
        <v>405.73142857142858</v>
      </c>
      <c r="M32" t="s">
        <v>263</v>
      </c>
    </row>
    <row r="33" spans="1:13" x14ac:dyDescent="0.35">
      <c r="A33" s="1">
        <v>9783863267797</v>
      </c>
      <c r="B33" s="1">
        <v>9783868942880</v>
      </c>
      <c r="C33" t="s">
        <v>314</v>
      </c>
      <c r="D33" t="s">
        <v>165</v>
      </c>
      <c r="E33" t="s">
        <v>12</v>
      </c>
      <c r="F33" t="s">
        <v>38</v>
      </c>
      <c r="G33">
        <v>288</v>
      </c>
      <c r="H33" s="2">
        <v>43497</v>
      </c>
      <c r="I33">
        <v>319.39</v>
      </c>
      <c r="J33">
        <f t="shared" si="0"/>
        <v>2</v>
      </c>
      <c r="K33" s="3">
        <f t="shared" si="1"/>
        <v>638.78</v>
      </c>
      <c r="L33" s="3">
        <f t="shared" ref="L33:L55" si="3">K33/3.5</f>
        <v>182.50857142857143</v>
      </c>
      <c r="M33" t="s">
        <v>240</v>
      </c>
    </row>
    <row r="34" spans="1:13" x14ac:dyDescent="0.35">
      <c r="A34" s="1">
        <v>9783863267780</v>
      </c>
      <c r="B34" s="1">
        <v>9783868942873</v>
      </c>
      <c r="C34" t="s">
        <v>314</v>
      </c>
      <c r="D34" t="s">
        <v>164</v>
      </c>
      <c r="E34" t="s">
        <v>12</v>
      </c>
      <c r="F34" t="s">
        <v>77</v>
      </c>
      <c r="G34">
        <v>488</v>
      </c>
      <c r="H34" s="2">
        <v>43435</v>
      </c>
      <c r="I34">
        <v>497.04</v>
      </c>
      <c r="J34">
        <f t="shared" ref="J34:J55" si="4">$O$61</f>
        <v>2</v>
      </c>
      <c r="K34" s="3">
        <f t="shared" si="1"/>
        <v>994.08</v>
      </c>
      <c r="L34" s="3">
        <f t="shared" si="3"/>
        <v>284.02285714285716</v>
      </c>
      <c r="M34" t="s">
        <v>240</v>
      </c>
    </row>
    <row r="35" spans="1:13" x14ac:dyDescent="0.35">
      <c r="A35" s="1">
        <v>9783863268480</v>
      </c>
      <c r="B35" s="1">
        <v>9783868943535</v>
      </c>
      <c r="C35" t="s">
        <v>391</v>
      </c>
      <c r="D35" t="s">
        <v>197</v>
      </c>
      <c r="E35" t="s">
        <v>12</v>
      </c>
      <c r="F35" t="s">
        <v>180</v>
      </c>
      <c r="G35">
        <v>448</v>
      </c>
      <c r="H35" s="2">
        <v>43374</v>
      </c>
      <c r="I35">
        <v>425.98</v>
      </c>
      <c r="J35">
        <f t="shared" si="4"/>
        <v>2</v>
      </c>
      <c r="K35" s="3">
        <f t="shared" si="1"/>
        <v>851.96</v>
      </c>
      <c r="L35" s="3">
        <f t="shared" si="3"/>
        <v>243.41714285714286</v>
      </c>
      <c r="M35" t="s">
        <v>263</v>
      </c>
    </row>
    <row r="36" spans="1:13" x14ac:dyDescent="0.35">
      <c r="A36" s="1">
        <v>9783863268114</v>
      </c>
      <c r="B36" s="1">
        <v>9783868943245</v>
      </c>
      <c r="C36" t="s">
        <v>406</v>
      </c>
      <c r="D36" t="s">
        <v>194</v>
      </c>
      <c r="E36" t="s">
        <v>76</v>
      </c>
      <c r="F36" t="s">
        <v>433</v>
      </c>
      <c r="G36">
        <v>704</v>
      </c>
      <c r="H36" s="2">
        <v>43374</v>
      </c>
      <c r="I36">
        <v>710.03</v>
      </c>
      <c r="J36">
        <f t="shared" si="4"/>
        <v>2</v>
      </c>
      <c r="K36" s="3">
        <f t="shared" si="1"/>
        <v>1420.06</v>
      </c>
      <c r="L36" s="3">
        <f t="shared" si="3"/>
        <v>405.73142857142858</v>
      </c>
      <c r="M36" t="s">
        <v>240</v>
      </c>
    </row>
    <row r="37" spans="1:13" x14ac:dyDescent="0.35">
      <c r="A37" s="1">
        <v>9783863268473</v>
      </c>
      <c r="B37" s="1">
        <v>9783868943528</v>
      </c>
      <c r="C37" t="s">
        <v>342</v>
      </c>
      <c r="D37" t="s">
        <v>179</v>
      </c>
      <c r="E37" t="s">
        <v>12</v>
      </c>
      <c r="F37" t="s">
        <v>180</v>
      </c>
      <c r="G37">
        <v>880</v>
      </c>
      <c r="H37" s="2">
        <v>43374</v>
      </c>
      <c r="I37">
        <v>781.09</v>
      </c>
      <c r="J37">
        <f t="shared" si="4"/>
        <v>2</v>
      </c>
      <c r="K37" s="3">
        <f t="shared" si="1"/>
        <v>1562.18</v>
      </c>
      <c r="L37" s="3">
        <f t="shared" si="3"/>
        <v>446.33714285714285</v>
      </c>
      <c r="M37" t="s">
        <v>263</v>
      </c>
    </row>
    <row r="38" spans="1:13" x14ac:dyDescent="0.35">
      <c r="A38" s="1">
        <v>9783863268497</v>
      </c>
      <c r="B38" s="1">
        <v>9783868940893</v>
      </c>
      <c r="C38" t="s">
        <v>438</v>
      </c>
      <c r="D38" t="s">
        <v>151</v>
      </c>
      <c r="E38" t="s">
        <v>12</v>
      </c>
      <c r="F38" t="s">
        <v>12</v>
      </c>
      <c r="G38">
        <v>944</v>
      </c>
      <c r="H38" s="2">
        <v>43191</v>
      </c>
      <c r="I38">
        <v>568.1</v>
      </c>
      <c r="J38">
        <f t="shared" si="4"/>
        <v>2</v>
      </c>
      <c r="K38" s="3">
        <f t="shared" si="1"/>
        <v>1136.2</v>
      </c>
      <c r="L38" s="3">
        <f t="shared" si="3"/>
        <v>324.62857142857143</v>
      </c>
      <c r="M38" t="s">
        <v>240</v>
      </c>
    </row>
    <row r="39" spans="1:13" x14ac:dyDescent="0.35">
      <c r="A39" s="1">
        <v>9783863268572</v>
      </c>
      <c r="B39" s="1">
        <v>9783868942064</v>
      </c>
      <c r="C39" t="s">
        <v>296</v>
      </c>
      <c r="D39" t="s">
        <v>192</v>
      </c>
      <c r="E39" t="s">
        <v>193</v>
      </c>
      <c r="F39" t="s">
        <v>12</v>
      </c>
      <c r="G39">
        <v>256</v>
      </c>
      <c r="H39" s="2">
        <v>43132</v>
      </c>
      <c r="I39">
        <v>425.98</v>
      </c>
      <c r="J39">
        <f t="shared" si="4"/>
        <v>2</v>
      </c>
      <c r="K39" s="3">
        <f t="shared" si="1"/>
        <v>851.96</v>
      </c>
      <c r="L39" s="3">
        <f t="shared" si="3"/>
        <v>243.41714285714286</v>
      </c>
      <c r="M39" t="s">
        <v>240</v>
      </c>
    </row>
    <row r="40" spans="1:13" x14ac:dyDescent="0.35">
      <c r="A40" s="1">
        <v>9783863268411</v>
      </c>
      <c r="B40" s="1">
        <v>9783868943467</v>
      </c>
      <c r="C40" t="s">
        <v>241</v>
      </c>
      <c r="D40" t="s">
        <v>155</v>
      </c>
      <c r="E40" t="s">
        <v>12</v>
      </c>
      <c r="F40" t="s">
        <v>32</v>
      </c>
      <c r="G40">
        <v>304</v>
      </c>
      <c r="H40" s="2">
        <v>43040</v>
      </c>
      <c r="I40">
        <v>319.39</v>
      </c>
      <c r="J40">
        <f t="shared" si="4"/>
        <v>2</v>
      </c>
      <c r="K40" s="3">
        <f t="shared" si="1"/>
        <v>638.78</v>
      </c>
      <c r="L40" s="3">
        <f t="shared" si="3"/>
        <v>182.50857142857143</v>
      </c>
      <c r="M40" t="s">
        <v>240</v>
      </c>
    </row>
    <row r="41" spans="1:13" x14ac:dyDescent="0.35">
      <c r="A41" s="1">
        <v>9783863267919</v>
      </c>
      <c r="B41" s="1">
        <v>9783868943016</v>
      </c>
      <c r="C41" t="s">
        <v>429</v>
      </c>
      <c r="D41" t="s">
        <v>172</v>
      </c>
      <c r="E41" t="s">
        <v>173</v>
      </c>
      <c r="F41" t="s">
        <v>12</v>
      </c>
      <c r="G41">
        <v>640</v>
      </c>
      <c r="H41" s="2">
        <v>42917</v>
      </c>
      <c r="I41">
        <v>497.04</v>
      </c>
      <c r="J41">
        <f t="shared" si="4"/>
        <v>2</v>
      </c>
      <c r="K41" s="3">
        <f t="shared" si="1"/>
        <v>994.08</v>
      </c>
      <c r="L41" s="3">
        <f t="shared" si="3"/>
        <v>284.02285714285716</v>
      </c>
      <c r="M41" t="s">
        <v>240</v>
      </c>
    </row>
    <row r="42" spans="1:13" x14ac:dyDescent="0.35">
      <c r="A42" s="1">
        <v>9783863267759</v>
      </c>
      <c r="B42" s="1">
        <v>9783868942811</v>
      </c>
      <c r="C42" t="s">
        <v>247</v>
      </c>
      <c r="D42" t="s">
        <v>248</v>
      </c>
      <c r="E42" t="s">
        <v>183</v>
      </c>
      <c r="F42" t="s">
        <v>32</v>
      </c>
      <c r="G42">
        <v>656</v>
      </c>
      <c r="H42" s="2">
        <v>42856</v>
      </c>
      <c r="I42">
        <v>568.1</v>
      </c>
      <c r="J42">
        <f t="shared" si="4"/>
        <v>2</v>
      </c>
      <c r="K42" s="3">
        <f t="shared" si="1"/>
        <v>1136.2</v>
      </c>
      <c r="L42" s="3">
        <f t="shared" si="3"/>
        <v>324.62857142857143</v>
      </c>
      <c r="M42" t="s">
        <v>240</v>
      </c>
    </row>
    <row r="43" spans="1:13" x14ac:dyDescent="0.35">
      <c r="A43" s="1">
        <v>9783863267766</v>
      </c>
      <c r="B43" s="1">
        <v>9783868942828</v>
      </c>
      <c r="C43" t="s">
        <v>411</v>
      </c>
      <c r="D43" t="s">
        <v>175</v>
      </c>
      <c r="E43" t="s">
        <v>176</v>
      </c>
      <c r="F43" t="s">
        <v>426</v>
      </c>
      <c r="G43">
        <v>544</v>
      </c>
      <c r="H43" s="2">
        <v>42795</v>
      </c>
      <c r="I43">
        <v>710.03</v>
      </c>
      <c r="J43">
        <f t="shared" si="4"/>
        <v>2</v>
      </c>
      <c r="K43" s="3">
        <f t="shared" si="1"/>
        <v>1420.06</v>
      </c>
      <c r="L43" s="3">
        <f t="shared" si="3"/>
        <v>405.73142857142858</v>
      </c>
      <c r="M43" t="s">
        <v>240</v>
      </c>
    </row>
    <row r="44" spans="1:13" x14ac:dyDescent="0.35">
      <c r="A44" s="1">
        <v>9783863267827</v>
      </c>
      <c r="B44" s="1">
        <v>9783868942903</v>
      </c>
      <c r="C44" t="s">
        <v>427</v>
      </c>
      <c r="D44" t="s">
        <v>158</v>
      </c>
      <c r="E44" t="s">
        <v>159</v>
      </c>
      <c r="F44" t="s">
        <v>77</v>
      </c>
      <c r="G44">
        <v>560</v>
      </c>
      <c r="H44" s="2">
        <v>42583</v>
      </c>
      <c r="I44">
        <v>532.57000000000005</v>
      </c>
      <c r="J44">
        <f t="shared" si="4"/>
        <v>2</v>
      </c>
      <c r="K44" s="3">
        <f t="shared" si="1"/>
        <v>1065.1400000000001</v>
      </c>
      <c r="L44" s="3">
        <f t="shared" si="3"/>
        <v>304.3257142857143</v>
      </c>
      <c r="M44" t="s">
        <v>240</v>
      </c>
    </row>
    <row r="45" spans="1:13" x14ac:dyDescent="0.35">
      <c r="A45" s="1">
        <v>9783863267728</v>
      </c>
      <c r="B45" s="1">
        <v>9783868942774</v>
      </c>
      <c r="C45" t="s">
        <v>209</v>
      </c>
      <c r="D45" t="s">
        <v>184</v>
      </c>
      <c r="E45" t="s">
        <v>185</v>
      </c>
      <c r="F45" t="s">
        <v>77</v>
      </c>
      <c r="G45">
        <v>736</v>
      </c>
      <c r="H45" s="2">
        <v>42430</v>
      </c>
      <c r="I45">
        <v>852.15</v>
      </c>
      <c r="J45">
        <f t="shared" si="4"/>
        <v>2</v>
      </c>
      <c r="K45" s="3">
        <f t="shared" si="1"/>
        <v>1704.3</v>
      </c>
      <c r="L45" s="3">
        <f t="shared" si="3"/>
        <v>486.94285714285712</v>
      </c>
      <c r="M45" t="s">
        <v>240</v>
      </c>
    </row>
    <row r="46" spans="1:13" x14ac:dyDescent="0.35">
      <c r="A46" s="1">
        <v>9783863267193</v>
      </c>
      <c r="B46" s="1">
        <v>9783868942569</v>
      </c>
      <c r="C46" t="s">
        <v>216</v>
      </c>
      <c r="D46" t="s">
        <v>171</v>
      </c>
      <c r="E46" t="s">
        <v>12</v>
      </c>
      <c r="F46" t="s">
        <v>60</v>
      </c>
      <c r="G46">
        <v>512</v>
      </c>
      <c r="H46" s="2">
        <v>42430</v>
      </c>
      <c r="I46">
        <v>852.15</v>
      </c>
      <c r="J46">
        <f t="shared" si="4"/>
        <v>2</v>
      </c>
      <c r="K46" s="3">
        <f t="shared" si="1"/>
        <v>1704.3</v>
      </c>
      <c r="L46" s="3">
        <f t="shared" si="3"/>
        <v>486.94285714285712</v>
      </c>
      <c r="M46" t="s">
        <v>240</v>
      </c>
    </row>
    <row r="47" spans="1:13" x14ac:dyDescent="0.35">
      <c r="A47" s="1">
        <v>9783863267650</v>
      </c>
      <c r="B47" s="1">
        <v>9783868942699</v>
      </c>
      <c r="C47" t="s">
        <v>323</v>
      </c>
      <c r="D47" t="s">
        <v>200</v>
      </c>
      <c r="E47" t="s">
        <v>76</v>
      </c>
      <c r="F47" t="s">
        <v>201</v>
      </c>
      <c r="G47">
        <v>1120</v>
      </c>
      <c r="H47" s="2">
        <v>42278</v>
      </c>
      <c r="I47">
        <v>1136.2</v>
      </c>
      <c r="J47">
        <f t="shared" si="4"/>
        <v>2</v>
      </c>
      <c r="K47" s="3">
        <f t="shared" si="1"/>
        <v>2272.4</v>
      </c>
      <c r="L47" s="3">
        <f t="shared" si="3"/>
        <v>649.25714285714287</v>
      </c>
      <c r="M47" t="s">
        <v>240</v>
      </c>
    </row>
    <row r="48" spans="1:13" x14ac:dyDescent="0.35">
      <c r="A48" s="1">
        <v>9783863267476</v>
      </c>
      <c r="B48" s="1">
        <v>9783868942217</v>
      </c>
      <c r="C48" t="s">
        <v>313</v>
      </c>
      <c r="D48" t="s">
        <v>181</v>
      </c>
      <c r="E48" t="s">
        <v>182</v>
      </c>
      <c r="F48" t="s">
        <v>38</v>
      </c>
      <c r="G48">
        <v>672</v>
      </c>
      <c r="H48" s="2">
        <v>42278</v>
      </c>
      <c r="I48">
        <v>568.1</v>
      </c>
      <c r="J48">
        <f t="shared" si="4"/>
        <v>2</v>
      </c>
      <c r="K48" s="3">
        <f t="shared" si="1"/>
        <v>1136.2</v>
      </c>
      <c r="L48" s="3">
        <f t="shared" si="3"/>
        <v>324.62857142857143</v>
      </c>
      <c r="M48" t="s">
        <v>240</v>
      </c>
    </row>
    <row r="49" spans="1:15" x14ac:dyDescent="0.35">
      <c r="A49" s="1">
        <v>9783863267278</v>
      </c>
      <c r="B49" s="1">
        <v>9783868941883</v>
      </c>
      <c r="C49" t="s">
        <v>225</v>
      </c>
      <c r="D49" t="s">
        <v>195</v>
      </c>
      <c r="E49" t="s">
        <v>196</v>
      </c>
      <c r="F49" t="s">
        <v>45</v>
      </c>
      <c r="G49">
        <v>630</v>
      </c>
      <c r="H49" s="2">
        <v>41760</v>
      </c>
      <c r="I49">
        <v>639.16</v>
      </c>
      <c r="J49">
        <f t="shared" si="4"/>
        <v>2</v>
      </c>
      <c r="K49" s="3">
        <f t="shared" si="1"/>
        <v>1278.32</v>
      </c>
      <c r="L49" s="3">
        <f t="shared" si="3"/>
        <v>365.2342857142857</v>
      </c>
      <c r="M49" t="s">
        <v>240</v>
      </c>
    </row>
    <row r="50" spans="1:15" x14ac:dyDescent="0.35">
      <c r="A50" s="1">
        <v>9783863267414</v>
      </c>
      <c r="B50" s="1">
        <v>9783868941920</v>
      </c>
      <c r="C50" t="s">
        <v>316</v>
      </c>
      <c r="D50" t="s">
        <v>417</v>
      </c>
      <c r="E50" t="s">
        <v>12</v>
      </c>
      <c r="F50" t="s">
        <v>77</v>
      </c>
      <c r="G50">
        <v>544</v>
      </c>
      <c r="H50" s="2">
        <v>41699</v>
      </c>
      <c r="I50">
        <v>425.98</v>
      </c>
      <c r="J50">
        <f t="shared" si="4"/>
        <v>2</v>
      </c>
      <c r="K50" s="3">
        <f t="shared" si="1"/>
        <v>851.96</v>
      </c>
      <c r="L50" s="3">
        <f t="shared" si="3"/>
        <v>243.41714285714286</v>
      </c>
      <c r="M50" t="s">
        <v>263</v>
      </c>
    </row>
    <row r="51" spans="1:15" x14ac:dyDescent="0.35">
      <c r="A51" s="1">
        <v>9783863266967</v>
      </c>
      <c r="B51" s="1">
        <v>9783868941586</v>
      </c>
      <c r="C51" t="s">
        <v>393</v>
      </c>
      <c r="D51" t="s">
        <v>394</v>
      </c>
      <c r="E51" t="s">
        <v>395</v>
      </c>
      <c r="F51" t="s">
        <v>12</v>
      </c>
      <c r="G51">
        <v>416</v>
      </c>
      <c r="H51" s="2">
        <v>41579</v>
      </c>
      <c r="I51">
        <v>497.04</v>
      </c>
      <c r="J51">
        <f t="shared" si="4"/>
        <v>2</v>
      </c>
      <c r="K51" s="3">
        <f t="shared" si="1"/>
        <v>994.08</v>
      </c>
      <c r="L51" s="3">
        <f t="shared" si="3"/>
        <v>284.02285714285716</v>
      </c>
      <c r="M51" t="s">
        <v>240</v>
      </c>
    </row>
    <row r="52" spans="1:15" x14ac:dyDescent="0.35">
      <c r="A52" s="1">
        <v>9783863266974</v>
      </c>
      <c r="B52" s="1">
        <v>9783868941579</v>
      </c>
      <c r="C52" t="s">
        <v>393</v>
      </c>
      <c r="D52" t="s">
        <v>394</v>
      </c>
      <c r="E52" t="s">
        <v>396</v>
      </c>
      <c r="F52" t="s">
        <v>12</v>
      </c>
      <c r="G52">
        <v>544</v>
      </c>
      <c r="H52" s="2">
        <v>41579</v>
      </c>
      <c r="I52">
        <v>710.03</v>
      </c>
      <c r="J52">
        <f t="shared" si="4"/>
        <v>2</v>
      </c>
      <c r="K52" s="3">
        <f t="shared" si="1"/>
        <v>1420.06</v>
      </c>
      <c r="L52" s="3">
        <f t="shared" si="3"/>
        <v>405.73142857142858</v>
      </c>
      <c r="M52" t="s">
        <v>240</v>
      </c>
    </row>
    <row r="53" spans="1:15" x14ac:dyDescent="0.35">
      <c r="A53" s="1">
        <v>9783863266981</v>
      </c>
      <c r="B53" s="1">
        <v>9783868941616</v>
      </c>
      <c r="C53" t="s">
        <v>397</v>
      </c>
      <c r="D53" t="s">
        <v>479</v>
      </c>
      <c r="E53" t="s">
        <v>162</v>
      </c>
      <c r="F53" t="s">
        <v>12</v>
      </c>
      <c r="G53">
        <v>172</v>
      </c>
      <c r="H53" s="2">
        <v>41487</v>
      </c>
      <c r="I53">
        <v>283.86</v>
      </c>
      <c r="J53">
        <f t="shared" si="4"/>
        <v>2</v>
      </c>
      <c r="K53" s="3">
        <f t="shared" si="1"/>
        <v>567.72</v>
      </c>
      <c r="L53" s="3">
        <f t="shared" si="3"/>
        <v>162.20571428571429</v>
      </c>
      <c r="M53" t="s">
        <v>240</v>
      </c>
    </row>
    <row r="54" spans="1:15" x14ac:dyDescent="0.35">
      <c r="A54" s="1">
        <v>9783863267001</v>
      </c>
      <c r="B54" s="1">
        <v>9783868941609</v>
      </c>
      <c r="C54" t="s">
        <v>397</v>
      </c>
      <c r="D54" t="s">
        <v>399</v>
      </c>
      <c r="E54" t="s">
        <v>12</v>
      </c>
      <c r="F54" t="s">
        <v>12</v>
      </c>
      <c r="G54">
        <v>192</v>
      </c>
      <c r="H54" s="2">
        <v>41395</v>
      </c>
      <c r="I54">
        <v>354.92</v>
      </c>
      <c r="J54">
        <f t="shared" si="4"/>
        <v>2</v>
      </c>
      <c r="K54" s="3">
        <f t="shared" si="1"/>
        <v>709.84</v>
      </c>
      <c r="L54" s="3">
        <f t="shared" si="3"/>
        <v>202.81142857142859</v>
      </c>
      <c r="M54" t="s">
        <v>240</v>
      </c>
    </row>
    <row r="55" spans="1:15" x14ac:dyDescent="0.35">
      <c r="A55" s="1">
        <v>9783863266134</v>
      </c>
      <c r="B55" s="1">
        <v>9783868941562</v>
      </c>
      <c r="C55" t="s">
        <v>305</v>
      </c>
      <c r="D55" t="s">
        <v>157</v>
      </c>
      <c r="E55" t="s">
        <v>12</v>
      </c>
      <c r="F55" t="s">
        <v>32</v>
      </c>
      <c r="G55">
        <v>500</v>
      </c>
      <c r="H55" s="2">
        <v>41183</v>
      </c>
      <c r="I55">
        <v>497.04</v>
      </c>
      <c r="J55">
        <f t="shared" si="4"/>
        <v>2</v>
      </c>
      <c r="K55" s="3">
        <f t="shared" si="1"/>
        <v>994.08</v>
      </c>
      <c r="L55" s="3">
        <f t="shared" si="3"/>
        <v>284.02285714285716</v>
      </c>
      <c r="M55" t="s">
        <v>263</v>
      </c>
    </row>
    <row r="58" spans="1:15" x14ac:dyDescent="0.35">
      <c r="H58" s="75" t="s">
        <v>513</v>
      </c>
      <c r="I58" s="75"/>
      <c r="J58" s="75"/>
      <c r="K58" s="12"/>
      <c r="L58" s="12">
        <f>SUM(L2:L57)</f>
        <v>16747.251428571428</v>
      </c>
      <c r="O58" s="28"/>
    </row>
    <row r="59" spans="1:15" x14ac:dyDescent="0.35">
      <c r="A59"/>
      <c r="B59"/>
      <c r="N59" s="16" t="s">
        <v>506</v>
      </c>
      <c r="O59" s="15"/>
    </row>
    <row r="60" spans="1:15" ht="15" thickBot="1" x14ac:dyDescent="0.4">
      <c r="A60"/>
      <c r="B60"/>
      <c r="I60" t="s">
        <v>503</v>
      </c>
      <c r="J60" t="s">
        <v>503</v>
      </c>
      <c r="K60" s="3" t="s">
        <v>503</v>
      </c>
      <c r="N60" s="65">
        <v>7000</v>
      </c>
      <c r="O60" s="17" t="s">
        <v>502</v>
      </c>
    </row>
    <row r="61" spans="1:15" ht="15.5" thickTop="1" thickBot="1" x14ac:dyDescent="0.4">
      <c r="A61"/>
      <c r="B61"/>
      <c r="N61" s="16" t="s">
        <v>505</v>
      </c>
      <c r="O61" s="19">
        <v>2</v>
      </c>
    </row>
    <row r="62" spans="1:15" ht="15" thickTop="1" x14ac:dyDescent="0.35">
      <c r="A62"/>
      <c r="B62"/>
      <c r="H62" s="75" t="s">
        <v>514</v>
      </c>
      <c r="I62" s="75"/>
      <c r="J62" s="75"/>
      <c r="K62" s="12">
        <f>SUM(K2:K61)</f>
        <v>58615.38</v>
      </c>
      <c r="L62" s="12"/>
      <c r="N62" s="29" t="str">
        <f>"Preis bei Faktor " &amp; $O$61</f>
        <v>Preis bei Faktor 2</v>
      </c>
      <c r="O62" s="18">
        <f>$O$61*$N$60</f>
        <v>14000</v>
      </c>
    </row>
    <row r="63" spans="1:15" x14ac:dyDescent="0.35">
      <c r="A63"/>
      <c r="B63"/>
      <c r="O63" s="14"/>
    </row>
    <row r="64" spans="1:15" ht="15" thickBot="1" x14ac:dyDescent="0.4">
      <c r="A64"/>
      <c r="B64"/>
    </row>
    <row r="65" spans="14:16" x14ac:dyDescent="0.35">
      <c r="N65" s="48" t="s">
        <v>488</v>
      </c>
      <c r="O65" s="49" t="s">
        <v>489</v>
      </c>
      <c r="P65" s="50" t="s">
        <v>490</v>
      </c>
    </row>
    <row r="66" spans="14:16" x14ac:dyDescent="0.35">
      <c r="N66" s="51" t="s">
        <v>491</v>
      </c>
      <c r="O66" t="s">
        <v>492</v>
      </c>
      <c r="P66" s="52">
        <v>1.1000000000000001</v>
      </c>
    </row>
    <row r="67" spans="14:16" x14ac:dyDescent="0.35">
      <c r="N67" s="53" t="s">
        <v>493</v>
      </c>
      <c r="O67" s="46" t="s">
        <v>494</v>
      </c>
      <c r="P67" s="54">
        <v>1.3</v>
      </c>
    </row>
    <row r="68" spans="14:16" x14ac:dyDescent="0.35">
      <c r="N68" s="53" t="s">
        <v>495</v>
      </c>
      <c r="O68" t="s">
        <v>496</v>
      </c>
      <c r="P68" s="52">
        <v>1.6</v>
      </c>
    </row>
    <row r="69" spans="14:16" x14ac:dyDescent="0.35">
      <c r="N69" s="51" t="s">
        <v>228</v>
      </c>
      <c r="O69" s="47" t="s">
        <v>497</v>
      </c>
      <c r="P69" s="55">
        <v>2</v>
      </c>
    </row>
    <row r="70" spans="14:16" ht="15" thickBot="1" x14ac:dyDescent="0.4">
      <c r="N70" s="56" t="s">
        <v>498</v>
      </c>
      <c r="O70" s="57" t="s">
        <v>499</v>
      </c>
      <c r="P70" s="58">
        <v>2.2999999999999998</v>
      </c>
    </row>
  </sheetData>
  <mergeCells count="2">
    <mergeCell ref="H58:J58"/>
    <mergeCell ref="H62:J62"/>
  </mergeCells>
  <pageMargins left="0.7" right="0.7" top="0.78740157499999996" bottom="0.78740157499999996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59A73-FB82-48A7-AC1D-5DE7304D23B1}">
  <dimension ref="A1:P52"/>
  <sheetViews>
    <sheetView topLeftCell="D25" workbookViewId="0">
      <selection activeCell="O43" sqref="O43"/>
    </sheetView>
  </sheetViews>
  <sheetFormatPr baseColWidth="10" defaultRowHeight="14.5" x14ac:dyDescent="0.35"/>
  <cols>
    <col min="1" max="2" width="16.453125" style="1" bestFit="1" customWidth="1"/>
    <col min="3" max="3" width="39.453125" customWidth="1"/>
    <col min="4" max="4" width="64.1796875" bestFit="1" customWidth="1"/>
    <col min="5" max="5" width="17.81640625" customWidth="1"/>
    <col min="8" max="8" width="11.453125" style="2" customWidth="1"/>
    <col min="9" max="9" width="20.453125" customWidth="1"/>
    <col min="10" max="10" width="11.453125" customWidth="1"/>
    <col min="11" max="12" width="17.453125" style="3" customWidth="1"/>
    <col min="13" max="13" width="36.54296875" customWidth="1"/>
    <col min="14" max="14" width="28" customWidth="1"/>
    <col min="15" max="15" width="23.7265625" customWidth="1"/>
  </cols>
  <sheetData>
    <row r="1" spans="1:13" x14ac:dyDescent="0.35">
      <c r="A1" s="1" t="s">
        <v>1</v>
      </c>
      <c r="B1" s="1" t="s">
        <v>0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2" t="s">
        <v>7</v>
      </c>
      <c r="I1" t="s">
        <v>8</v>
      </c>
      <c r="J1" t="s">
        <v>9</v>
      </c>
      <c r="K1" s="3" t="s">
        <v>507</v>
      </c>
      <c r="L1" s="3" t="s">
        <v>508</v>
      </c>
      <c r="M1" t="s">
        <v>10</v>
      </c>
    </row>
    <row r="2" spans="1:13" x14ac:dyDescent="0.35">
      <c r="A2" s="1">
        <v>9783863263553</v>
      </c>
      <c r="B2" s="1">
        <v>9783868944525</v>
      </c>
      <c r="C2" t="s">
        <v>481</v>
      </c>
      <c r="D2" t="s">
        <v>128</v>
      </c>
      <c r="E2" t="s">
        <v>12</v>
      </c>
      <c r="F2" t="s">
        <v>41</v>
      </c>
      <c r="G2">
        <v>1328</v>
      </c>
      <c r="H2" s="2">
        <v>45532</v>
      </c>
      <c r="I2">
        <v>1136.2</v>
      </c>
      <c r="J2">
        <f>$O$43</f>
        <v>2</v>
      </c>
      <c r="K2" s="3">
        <f>(I2*$O$43)</f>
        <v>2272.4</v>
      </c>
      <c r="L2" s="3">
        <f>K2/3.5</f>
        <v>649.25714285714287</v>
      </c>
      <c r="M2" t="s">
        <v>267</v>
      </c>
    </row>
    <row r="3" spans="1:13" x14ac:dyDescent="0.35">
      <c r="A3" s="1">
        <v>9783868944600</v>
      </c>
      <c r="B3" s="1">
        <v>9783863263638</v>
      </c>
      <c r="C3" t="s">
        <v>510</v>
      </c>
      <c r="D3" t="s">
        <v>511</v>
      </c>
      <c r="E3" t="s">
        <v>12</v>
      </c>
      <c r="F3" t="s">
        <v>12</v>
      </c>
      <c r="G3">
        <v>464</v>
      </c>
      <c r="H3" s="2">
        <v>45495</v>
      </c>
      <c r="I3">
        <v>710.03</v>
      </c>
      <c r="J3">
        <f t="shared" ref="J3:J38" si="0">$O$43</f>
        <v>2</v>
      </c>
      <c r="K3" s="3">
        <f t="shared" ref="K3:K38" si="1">(I3*$O$43)</f>
        <v>1420.06</v>
      </c>
      <c r="L3" s="3">
        <v>223.15228571428571</v>
      </c>
      <c r="M3" t="s">
        <v>292</v>
      </c>
    </row>
    <row r="4" spans="1:13" x14ac:dyDescent="0.35">
      <c r="A4" s="1">
        <v>9783863263263</v>
      </c>
      <c r="B4" s="1">
        <v>9783868944303</v>
      </c>
      <c r="C4" t="s">
        <v>221</v>
      </c>
      <c r="D4" t="s">
        <v>135</v>
      </c>
      <c r="E4" t="s">
        <v>282</v>
      </c>
      <c r="F4">
        <v>4</v>
      </c>
      <c r="G4">
        <v>1248</v>
      </c>
      <c r="H4" s="2">
        <v>45200</v>
      </c>
      <c r="I4">
        <v>1420.44</v>
      </c>
      <c r="J4">
        <f t="shared" si="0"/>
        <v>2</v>
      </c>
      <c r="K4" s="3">
        <f t="shared" si="1"/>
        <v>2840.88</v>
      </c>
      <c r="L4" s="3">
        <f t="shared" ref="L4:L38" si="2">K4/3.5</f>
        <v>811.68000000000006</v>
      </c>
      <c r="M4" t="s">
        <v>267</v>
      </c>
    </row>
    <row r="5" spans="1:13" x14ac:dyDescent="0.35">
      <c r="A5" s="1">
        <v>9783863263560</v>
      </c>
      <c r="B5" s="1">
        <v>9783868944532</v>
      </c>
      <c r="C5" t="s">
        <v>476</v>
      </c>
      <c r="D5" t="s">
        <v>477</v>
      </c>
      <c r="E5" t="s">
        <v>478</v>
      </c>
      <c r="F5" t="s">
        <v>12</v>
      </c>
      <c r="G5">
        <v>224</v>
      </c>
      <c r="H5" s="2">
        <v>45108</v>
      </c>
      <c r="I5">
        <v>425.98</v>
      </c>
      <c r="J5">
        <f t="shared" si="0"/>
        <v>2</v>
      </c>
      <c r="K5" s="3">
        <f t="shared" si="1"/>
        <v>851.96</v>
      </c>
      <c r="L5" s="3">
        <f t="shared" si="2"/>
        <v>243.41714285714286</v>
      </c>
      <c r="M5" t="s">
        <v>267</v>
      </c>
    </row>
    <row r="6" spans="1:13" x14ac:dyDescent="0.35">
      <c r="A6" s="1">
        <v>9783863263515</v>
      </c>
      <c r="B6" s="1">
        <v>9783868944488</v>
      </c>
      <c r="C6" t="s">
        <v>475</v>
      </c>
      <c r="D6" t="s">
        <v>134</v>
      </c>
      <c r="E6" t="s">
        <v>12</v>
      </c>
      <c r="F6" t="s">
        <v>77</v>
      </c>
      <c r="G6">
        <v>880</v>
      </c>
      <c r="H6" s="2">
        <v>45108</v>
      </c>
      <c r="I6">
        <v>852.15</v>
      </c>
      <c r="J6">
        <f t="shared" si="0"/>
        <v>2</v>
      </c>
      <c r="K6" s="3">
        <f t="shared" si="1"/>
        <v>1704.3</v>
      </c>
      <c r="L6" s="3">
        <f t="shared" si="2"/>
        <v>486.94285714285712</v>
      </c>
      <c r="M6" t="s">
        <v>267</v>
      </c>
    </row>
    <row r="7" spans="1:13" x14ac:dyDescent="0.35">
      <c r="A7" s="1">
        <v>9783863263225</v>
      </c>
      <c r="B7" s="1">
        <v>9783868944259</v>
      </c>
      <c r="C7" t="s">
        <v>264</v>
      </c>
      <c r="D7" t="s">
        <v>265</v>
      </c>
      <c r="E7" t="s">
        <v>266</v>
      </c>
      <c r="F7" t="s">
        <v>12</v>
      </c>
      <c r="G7">
        <v>224</v>
      </c>
      <c r="H7" s="2">
        <v>44652</v>
      </c>
      <c r="I7">
        <v>710.03</v>
      </c>
      <c r="J7">
        <f t="shared" si="0"/>
        <v>2</v>
      </c>
      <c r="K7" s="3">
        <f t="shared" si="1"/>
        <v>1420.06</v>
      </c>
      <c r="L7" s="3">
        <f t="shared" si="2"/>
        <v>405.73142857142858</v>
      </c>
      <c r="M7" t="s">
        <v>267</v>
      </c>
    </row>
    <row r="8" spans="1:13" x14ac:dyDescent="0.35">
      <c r="A8" s="1">
        <v>9783863269623</v>
      </c>
      <c r="B8" s="1">
        <v>9783868949124</v>
      </c>
      <c r="C8" t="s">
        <v>463</v>
      </c>
      <c r="D8" t="s">
        <v>471</v>
      </c>
      <c r="E8" t="s">
        <v>472</v>
      </c>
      <c r="F8" t="s">
        <v>32</v>
      </c>
      <c r="G8">
        <v>736</v>
      </c>
      <c r="H8" s="2">
        <v>44044</v>
      </c>
      <c r="I8">
        <v>710.03</v>
      </c>
      <c r="J8">
        <f t="shared" si="0"/>
        <v>2</v>
      </c>
      <c r="K8" s="3">
        <f t="shared" si="1"/>
        <v>1420.06</v>
      </c>
      <c r="L8" s="3">
        <f t="shared" si="2"/>
        <v>405.73142857142858</v>
      </c>
      <c r="M8" t="s">
        <v>461</v>
      </c>
    </row>
    <row r="9" spans="1:13" x14ac:dyDescent="0.35">
      <c r="A9" s="1">
        <v>9783863268923</v>
      </c>
      <c r="B9" s="1">
        <v>9783868943962</v>
      </c>
      <c r="C9" t="s">
        <v>226</v>
      </c>
      <c r="D9" t="s">
        <v>138</v>
      </c>
      <c r="E9" t="s">
        <v>139</v>
      </c>
      <c r="F9" t="s">
        <v>12</v>
      </c>
      <c r="G9">
        <v>336</v>
      </c>
      <c r="H9" s="2">
        <v>43952</v>
      </c>
      <c r="I9">
        <v>710.03</v>
      </c>
      <c r="J9">
        <f t="shared" si="0"/>
        <v>2</v>
      </c>
      <c r="K9" s="3">
        <f t="shared" si="1"/>
        <v>1420.06</v>
      </c>
      <c r="L9" s="3">
        <f t="shared" si="2"/>
        <v>405.73142857142858</v>
      </c>
      <c r="M9" t="s">
        <v>267</v>
      </c>
    </row>
    <row r="10" spans="1:13" x14ac:dyDescent="0.35">
      <c r="A10" s="1">
        <v>9783863268350</v>
      </c>
      <c r="B10" s="1">
        <v>9783868943443</v>
      </c>
      <c r="C10" t="s">
        <v>226</v>
      </c>
      <c r="D10" t="s">
        <v>144</v>
      </c>
      <c r="E10" t="s">
        <v>12</v>
      </c>
      <c r="F10" t="s">
        <v>145</v>
      </c>
      <c r="G10">
        <v>896</v>
      </c>
      <c r="H10" s="2">
        <v>43374</v>
      </c>
      <c r="I10">
        <v>852.15</v>
      </c>
      <c r="J10">
        <f t="shared" si="0"/>
        <v>2</v>
      </c>
      <c r="K10" s="3">
        <f t="shared" si="1"/>
        <v>1704.3</v>
      </c>
      <c r="L10" s="3">
        <f t="shared" si="2"/>
        <v>486.94285714285712</v>
      </c>
      <c r="M10" t="s">
        <v>267</v>
      </c>
    </row>
    <row r="11" spans="1:13" x14ac:dyDescent="0.35">
      <c r="A11" s="1">
        <v>9783863269616</v>
      </c>
      <c r="B11" s="1">
        <v>9783868949117</v>
      </c>
      <c r="C11" t="s">
        <v>324</v>
      </c>
      <c r="D11" t="s">
        <v>325</v>
      </c>
      <c r="E11" t="s">
        <v>470</v>
      </c>
      <c r="F11" t="s">
        <v>41</v>
      </c>
      <c r="G11">
        <v>672</v>
      </c>
      <c r="H11" s="2">
        <v>42917</v>
      </c>
      <c r="I11">
        <v>639.16</v>
      </c>
      <c r="J11">
        <f t="shared" si="0"/>
        <v>2</v>
      </c>
      <c r="K11" s="3">
        <f t="shared" si="1"/>
        <v>1278.32</v>
      </c>
      <c r="L11" s="3">
        <f t="shared" si="2"/>
        <v>365.2342857142857</v>
      </c>
      <c r="M11" t="s">
        <v>461</v>
      </c>
    </row>
    <row r="12" spans="1:13" x14ac:dyDescent="0.35">
      <c r="A12" s="1">
        <v>9783863269586</v>
      </c>
      <c r="B12" s="1">
        <v>9783868949087</v>
      </c>
      <c r="C12" t="s">
        <v>459</v>
      </c>
      <c r="D12" t="s">
        <v>460</v>
      </c>
      <c r="E12" t="s">
        <v>469</v>
      </c>
      <c r="F12" t="s">
        <v>32</v>
      </c>
      <c r="G12">
        <v>320</v>
      </c>
      <c r="H12" s="2">
        <v>42583</v>
      </c>
      <c r="I12">
        <v>497.04</v>
      </c>
      <c r="J12">
        <f t="shared" si="0"/>
        <v>2</v>
      </c>
      <c r="K12" s="3">
        <f t="shared" si="1"/>
        <v>994.08</v>
      </c>
      <c r="L12" s="3">
        <f t="shared" si="2"/>
        <v>284.02285714285716</v>
      </c>
      <c r="M12" t="s">
        <v>461</v>
      </c>
    </row>
    <row r="13" spans="1:13" x14ac:dyDescent="0.35">
      <c r="A13" s="1">
        <v>9783863267667</v>
      </c>
      <c r="B13" s="1">
        <v>9783868942705</v>
      </c>
      <c r="C13" t="s">
        <v>421</v>
      </c>
      <c r="D13" t="s">
        <v>137</v>
      </c>
      <c r="E13" t="s">
        <v>12</v>
      </c>
      <c r="F13" t="s">
        <v>77</v>
      </c>
      <c r="G13">
        <v>1296</v>
      </c>
      <c r="H13" s="2">
        <v>42491</v>
      </c>
      <c r="I13">
        <v>994.27</v>
      </c>
      <c r="J13">
        <f t="shared" si="0"/>
        <v>2</v>
      </c>
      <c r="K13" s="3">
        <f t="shared" si="1"/>
        <v>1988.54</v>
      </c>
      <c r="L13" s="3">
        <f t="shared" si="2"/>
        <v>568.15428571428572</v>
      </c>
      <c r="M13" t="s">
        <v>267</v>
      </c>
    </row>
    <row r="14" spans="1:13" x14ac:dyDescent="0.35">
      <c r="A14" s="1">
        <v>9783863267582</v>
      </c>
      <c r="B14" s="1">
        <v>9783868941845</v>
      </c>
      <c r="C14" t="s">
        <v>217</v>
      </c>
      <c r="D14" t="s">
        <v>123</v>
      </c>
      <c r="E14" t="s">
        <v>124</v>
      </c>
      <c r="F14" t="s">
        <v>77</v>
      </c>
      <c r="G14">
        <v>992</v>
      </c>
      <c r="H14" s="2">
        <v>41760</v>
      </c>
      <c r="I14">
        <v>994.27</v>
      </c>
      <c r="J14">
        <f t="shared" si="0"/>
        <v>2</v>
      </c>
      <c r="K14" s="3">
        <f t="shared" si="1"/>
        <v>1988.54</v>
      </c>
      <c r="L14" s="3">
        <f t="shared" si="2"/>
        <v>568.15428571428572</v>
      </c>
      <c r="M14" t="s">
        <v>267</v>
      </c>
    </row>
    <row r="15" spans="1:13" x14ac:dyDescent="0.35">
      <c r="A15" s="1">
        <v>9783863266868</v>
      </c>
      <c r="B15" s="1">
        <v>9783868942378</v>
      </c>
      <c r="C15" t="s">
        <v>286</v>
      </c>
      <c r="D15" t="s">
        <v>128</v>
      </c>
      <c r="E15" t="s">
        <v>129</v>
      </c>
      <c r="F15" t="s">
        <v>41</v>
      </c>
      <c r="G15">
        <v>896</v>
      </c>
      <c r="H15" s="2">
        <v>41699</v>
      </c>
      <c r="I15">
        <v>852.15</v>
      </c>
      <c r="J15">
        <f t="shared" si="0"/>
        <v>2</v>
      </c>
      <c r="K15" s="3">
        <f t="shared" si="1"/>
        <v>1704.3</v>
      </c>
      <c r="L15" s="3">
        <f t="shared" si="2"/>
        <v>486.94285714285712</v>
      </c>
      <c r="M15" t="s">
        <v>267</v>
      </c>
    </row>
    <row r="16" spans="1:13" x14ac:dyDescent="0.35">
      <c r="A16" s="1">
        <v>9783863266875</v>
      </c>
      <c r="B16" s="1">
        <v>9783868942385</v>
      </c>
      <c r="C16" t="s">
        <v>385</v>
      </c>
      <c r="D16" t="s">
        <v>142</v>
      </c>
      <c r="E16" t="s">
        <v>143</v>
      </c>
      <c r="F16" t="s">
        <v>41</v>
      </c>
      <c r="G16">
        <v>800</v>
      </c>
      <c r="H16" s="2">
        <v>41699</v>
      </c>
      <c r="I16">
        <v>852.15</v>
      </c>
      <c r="J16">
        <f t="shared" si="0"/>
        <v>2</v>
      </c>
      <c r="K16" s="3">
        <f t="shared" si="1"/>
        <v>1704.3</v>
      </c>
      <c r="L16" s="3">
        <f t="shared" si="2"/>
        <v>486.94285714285712</v>
      </c>
      <c r="M16" t="s">
        <v>267</v>
      </c>
    </row>
    <row r="17" spans="1:13" x14ac:dyDescent="0.35">
      <c r="A17" s="1">
        <v>9783863267032</v>
      </c>
      <c r="B17" s="1">
        <v>9783868941517</v>
      </c>
      <c r="C17" t="s">
        <v>400</v>
      </c>
      <c r="D17" t="s">
        <v>146</v>
      </c>
      <c r="E17" t="s">
        <v>12</v>
      </c>
      <c r="F17" t="s">
        <v>12</v>
      </c>
      <c r="G17">
        <v>432</v>
      </c>
      <c r="H17" s="2">
        <v>41334</v>
      </c>
      <c r="I17">
        <v>568.1</v>
      </c>
      <c r="J17">
        <f t="shared" si="0"/>
        <v>2</v>
      </c>
      <c r="K17" s="3">
        <f t="shared" si="1"/>
        <v>1136.2</v>
      </c>
      <c r="L17" s="3">
        <f t="shared" si="2"/>
        <v>324.62857142857143</v>
      </c>
      <c r="M17" t="s">
        <v>267</v>
      </c>
    </row>
    <row r="18" spans="1:13" x14ac:dyDescent="0.35">
      <c r="A18" s="1">
        <v>9783863266820</v>
      </c>
      <c r="B18" s="1">
        <v>9783868941296</v>
      </c>
      <c r="C18" t="s">
        <v>330</v>
      </c>
      <c r="D18" t="s">
        <v>141</v>
      </c>
      <c r="E18" t="s">
        <v>12</v>
      </c>
      <c r="F18" t="s">
        <v>12</v>
      </c>
      <c r="G18">
        <v>592</v>
      </c>
      <c r="H18" s="2">
        <v>41275</v>
      </c>
      <c r="I18">
        <v>568.1</v>
      </c>
      <c r="J18">
        <f t="shared" si="0"/>
        <v>2</v>
      </c>
      <c r="K18" s="3">
        <f t="shared" si="1"/>
        <v>1136.2</v>
      </c>
      <c r="L18" s="3">
        <f t="shared" si="2"/>
        <v>324.62857142857143</v>
      </c>
      <c r="M18" t="s">
        <v>267</v>
      </c>
    </row>
    <row r="19" spans="1:13" x14ac:dyDescent="0.35">
      <c r="A19" s="1">
        <v>9783863265083</v>
      </c>
      <c r="B19" s="1">
        <v>9783868940763</v>
      </c>
      <c r="C19" t="s">
        <v>217</v>
      </c>
      <c r="D19" t="s">
        <v>132</v>
      </c>
      <c r="E19" t="s">
        <v>12</v>
      </c>
      <c r="F19" t="s">
        <v>12</v>
      </c>
      <c r="G19">
        <v>736</v>
      </c>
      <c r="H19" s="2">
        <v>40756</v>
      </c>
      <c r="I19">
        <v>710.03</v>
      </c>
      <c r="J19">
        <f t="shared" si="0"/>
        <v>2</v>
      </c>
      <c r="K19" s="3">
        <f t="shared" si="1"/>
        <v>1420.06</v>
      </c>
      <c r="L19" s="3">
        <f t="shared" si="2"/>
        <v>405.73142857142858</v>
      </c>
      <c r="M19" t="s">
        <v>267</v>
      </c>
    </row>
    <row r="20" spans="1:13" x14ac:dyDescent="0.35">
      <c r="A20" s="1">
        <v>9783863265090</v>
      </c>
      <c r="B20" s="1">
        <v>9783868940824</v>
      </c>
      <c r="C20" t="s">
        <v>284</v>
      </c>
      <c r="D20" t="s">
        <v>130</v>
      </c>
      <c r="E20" t="s">
        <v>12</v>
      </c>
      <c r="F20" t="s">
        <v>38</v>
      </c>
      <c r="G20">
        <v>592</v>
      </c>
      <c r="H20" s="2">
        <v>40603</v>
      </c>
      <c r="I20">
        <v>710.03</v>
      </c>
      <c r="J20">
        <f t="shared" si="0"/>
        <v>2</v>
      </c>
      <c r="K20" s="3">
        <f t="shared" si="1"/>
        <v>1420.06</v>
      </c>
      <c r="L20" s="3">
        <f t="shared" si="2"/>
        <v>405.73142857142858</v>
      </c>
      <c r="M20" t="s">
        <v>267</v>
      </c>
    </row>
    <row r="21" spans="1:13" x14ac:dyDescent="0.35">
      <c r="A21" s="1">
        <v>9783863265908</v>
      </c>
      <c r="B21" s="1">
        <v>9783868940312</v>
      </c>
      <c r="C21" t="s">
        <v>330</v>
      </c>
      <c r="D21" t="s">
        <v>140</v>
      </c>
      <c r="E21" t="s">
        <v>12</v>
      </c>
      <c r="F21" t="s">
        <v>32</v>
      </c>
      <c r="G21">
        <v>470</v>
      </c>
      <c r="H21" s="2">
        <v>40391</v>
      </c>
      <c r="I21">
        <v>568.1</v>
      </c>
      <c r="J21">
        <f t="shared" si="0"/>
        <v>2</v>
      </c>
      <c r="K21" s="3">
        <f t="shared" si="1"/>
        <v>1136.2</v>
      </c>
      <c r="L21" s="3">
        <f t="shared" si="2"/>
        <v>324.62857142857143</v>
      </c>
      <c r="M21" t="s">
        <v>267</v>
      </c>
    </row>
    <row r="22" spans="1:13" x14ac:dyDescent="0.35">
      <c r="A22" s="1">
        <v>9783863265861</v>
      </c>
      <c r="B22" s="1">
        <v>9783868940053</v>
      </c>
      <c r="C22" t="s">
        <v>219</v>
      </c>
      <c r="D22" t="s">
        <v>131</v>
      </c>
      <c r="E22" t="s">
        <v>12</v>
      </c>
      <c r="F22" t="s">
        <v>96</v>
      </c>
      <c r="G22">
        <v>1240</v>
      </c>
      <c r="H22" s="2">
        <v>40238</v>
      </c>
      <c r="I22">
        <v>994.27</v>
      </c>
      <c r="J22">
        <f t="shared" si="0"/>
        <v>2</v>
      </c>
      <c r="K22" s="3">
        <f t="shared" si="1"/>
        <v>1988.54</v>
      </c>
      <c r="L22" s="3">
        <f t="shared" si="2"/>
        <v>568.15428571428572</v>
      </c>
      <c r="M22" t="s">
        <v>267</v>
      </c>
    </row>
    <row r="23" spans="1:13" x14ac:dyDescent="0.35">
      <c r="A23" s="1">
        <v>9783863265786</v>
      </c>
      <c r="B23" s="1">
        <v>9783827373489</v>
      </c>
      <c r="C23" t="s">
        <v>323</v>
      </c>
      <c r="D23" t="s">
        <v>200</v>
      </c>
      <c r="E23" t="s">
        <v>76</v>
      </c>
      <c r="F23" t="s">
        <v>32</v>
      </c>
      <c r="G23">
        <v>1184</v>
      </c>
      <c r="H23" s="2">
        <v>40118</v>
      </c>
      <c r="I23">
        <v>852.15</v>
      </c>
      <c r="J23">
        <f t="shared" si="0"/>
        <v>2</v>
      </c>
      <c r="K23" s="3">
        <f t="shared" si="1"/>
        <v>1704.3</v>
      </c>
      <c r="L23" s="3">
        <f t="shared" si="2"/>
        <v>486.94285714285712</v>
      </c>
      <c r="M23" t="s">
        <v>267</v>
      </c>
    </row>
    <row r="24" spans="1:13" x14ac:dyDescent="0.35">
      <c r="A24" s="1">
        <v>9783863266776</v>
      </c>
      <c r="B24" s="1">
        <v>9783868940077</v>
      </c>
      <c r="C24" t="s">
        <v>382</v>
      </c>
      <c r="D24" t="s">
        <v>383</v>
      </c>
      <c r="E24" t="s">
        <v>384</v>
      </c>
      <c r="F24" t="s">
        <v>12</v>
      </c>
      <c r="G24">
        <v>688</v>
      </c>
      <c r="H24" s="2">
        <v>40087</v>
      </c>
      <c r="I24">
        <v>710.03</v>
      </c>
      <c r="J24">
        <f t="shared" si="0"/>
        <v>2</v>
      </c>
      <c r="K24" s="3">
        <f t="shared" si="1"/>
        <v>1420.06</v>
      </c>
      <c r="L24" s="3">
        <f t="shared" si="2"/>
        <v>405.73142857142858</v>
      </c>
      <c r="M24" t="s">
        <v>267</v>
      </c>
    </row>
    <row r="25" spans="1:13" x14ac:dyDescent="0.35">
      <c r="A25" s="1">
        <v>9783863266523</v>
      </c>
      <c r="B25" s="1">
        <v>9783827373533</v>
      </c>
      <c r="C25" t="s">
        <v>363</v>
      </c>
      <c r="D25" t="s">
        <v>364</v>
      </c>
      <c r="E25" t="s">
        <v>76</v>
      </c>
      <c r="F25" t="s">
        <v>96</v>
      </c>
      <c r="G25">
        <v>464</v>
      </c>
      <c r="H25" s="2">
        <v>40057</v>
      </c>
      <c r="I25">
        <v>568.1</v>
      </c>
      <c r="J25">
        <f t="shared" si="0"/>
        <v>2</v>
      </c>
      <c r="K25" s="3">
        <f t="shared" si="1"/>
        <v>1136.2</v>
      </c>
      <c r="L25" s="3">
        <f t="shared" si="2"/>
        <v>324.62857142857143</v>
      </c>
      <c r="M25" t="s">
        <v>267</v>
      </c>
    </row>
    <row r="26" spans="1:13" x14ac:dyDescent="0.35">
      <c r="A26" s="1">
        <v>9783863263348</v>
      </c>
      <c r="B26" s="1">
        <v>9783868940121</v>
      </c>
      <c r="C26" t="s">
        <v>274</v>
      </c>
      <c r="D26" t="s">
        <v>275</v>
      </c>
      <c r="E26" t="s">
        <v>276</v>
      </c>
      <c r="F26" t="s">
        <v>277</v>
      </c>
      <c r="G26">
        <v>550</v>
      </c>
      <c r="H26" s="2">
        <v>39814</v>
      </c>
      <c r="I26">
        <v>620.54</v>
      </c>
      <c r="J26">
        <f t="shared" si="0"/>
        <v>2</v>
      </c>
      <c r="K26" s="3">
        <f t="shared" si="1"/>
        <v>1241.08</v>
      </c>
      <c r="L26" s="3">
        <f t="shared" si="2"/>
        <v>354.59428571428572</v>
      </c>
      <c r="M26" t="s">
        <v>267</v>
      </c>
    </row>
    <row r="27" spans="1:13" x14ac:dyDescent="0.35">
      <c r="A27" s="1">
        <v>9783863266493</v>
      </c>
      <c r="B27" s="1">
        <v>9783827373205</v>
      </c>
      <c r="C27" t="s">
        <v>359</v>
      </c>
      <c r="D27" t="s">
        <v>360</v>
      </c>
      <c r="E27" t="s">
        <v>12</v>
      </c>
      <c r="F27" t="s">
        <v>32</v>
      </c>
      <c r="G27">
        <v>848</v>
      </c>
      <c r="H27" s="2">
        <v>39569</v>
      </c>
      <c r="I27">
        <v>568.1</v>
      </c>
      <c r="J27">
        <f t="shared" si="0"/>
        <v>2</v>
      </c>
      <c r="K27" s="3">
        <f t="shared" si="1"/>
        <v>1136.2</v>
      </c>
      <c r="L27" s="3">
        <f t="shared" si="2"/>
        <v>324.62857142857143</v>
      </c>
      <c r="M27" t="s">
        <v>267</v>
      </c>
    </row>
    <row r="28" spans="1:13" x14ac:dyDescent="0.35">
      <c r="A28" s="1">
        <v>9783863266240</v>
      </c>
      <c r="B28" s="1">
        <v>9783827372680</v>
      </c>
      <c r="C28" t="s">
        <v>351</v>
      </c>
      <c r="D28" t="s">
        <v>124</v>
      </c>
      <c r="E28" t="s">
        <v>125</v>
      </c>
      <c r="F28" t="s">
        <v>126</v>
      </c>
      <c r="G28">
        <v>576</v>
      </c>
      <c r="H28" s="2">
        <v>39539</v>
      </c>
      <c r="I28">
        <v>568.1</v>
      </c>
      <c r="J28">
        <f t="shared" si="0"/>
        <v>2</v>
      </c>
      <c r="K28" s="3">
        <f t="shared" si="1"/>
        <v>1136.2</v>
      </c>
      <c r="L28" s="3">
        <f t="shared" si="2"/>
        <v>324.62857142857143</v>
      </c>
      <c r="M28" t="s">
        <v>267</v>
      </c>
    </row>
    <row r="29" spans="1:13" x14ac:dyDescent="0.35">
      <c r="A29" s="1">
        <v>9783863265748</v>
      </c>
      <c r="B29" s="1">
        <v>9783827370976</v>
      </c>
      <c r="C29" t="s">
        <v>320</v>
      </c>
      <c r="D29" t="s">
        <v>321</v>
      </c>
      <c r="E29" t="s">
        <v>127</v>
      </c>
      <c r="F29" t="s">
        <v>14</v>
      </c>
      <c r="G29">
        <v>1296</v>
      </c>
      <c r="H29" s="2">
        <v>39448</v>
      </c>
      <c r="I29">
        <v>994.27</v>
      </c>
      <c r="J29">
        <f t="shared" si="0"/>
        <v>2</v>
      </c>
      <c r="K29" s="3">
        <f t="shared" si="1"/>
        <v>1988.54</v>
      </c>
      <c r="L29" s="3">
        <f t="shared" si="2"/>
        <v>568.15428571428572</v>
      </c>
      <c r="M29" t="s">
        <v>267</v>
      </c>
    </row>
    <row r="30" spans="1:13" x14ac:dyDescent="0.35">
      <c r="A30" s="1">
        <v>9783863266684</v>
      </c>
      <c r="B30" s="1">
        <v>9783827372932</v>
      </c>
      <c r="C30" t="s">
        <v>377</v>
      </c>
      <c r="D30" t="s">
        <v>147</v>
      </c>
      <c r="E30" t="s">
        <v>148</v>
      </c>
      <c r="F30" t="s">
        <v>32</v>
      </c>
      <c r="G30">
        <v>760</v>
      </c>
      <c r="H30" s="2">
        <v>39387</v>
      </c>
      <c r="I30">
        <v>710.03</v>
      </c>
      <c r="J30">
        <f t="shared" si="0"/>
        <v>2</v>
      </c>
      <c r="K30" s="3">
        <f t="shared" si="1"/>
        <v>1420.06</v>
      </c>
      <c r="L30" s="3">
        <f t="shared" si="2"/>
        <v>405.73142857142858</v>
      </c>
      <c r="M30" t="s">
        <v>267</v>
      </c>
    </row>
    <row r="31" spans="1:13" x14ac:dyDescent="0.35">
      <c r="A31" s="1">
        <v>9783863267391</v>
      </c>
      <c r="B31" s="1">
        <v>9783827372154</v>
      </c>
      <c r="C31" t="s">
        <v>416</v>
      </c>
      <c r="D31" t="s">
        <v>136</v>
      </c>
      <c r="E31" t="s">
        <v>12</v>
      </c>
      <c r="F31" t="s">
        <v>12</v>
      </c>
      <c r="G31">
        <v>256</v>
      </c>
      <c r="H31" s="2">
        <v>38777</v>
      </c>
      <c r="I31">
        <v>354.92</v>
      </c>
      <c r="J31">
        <f t="shared" si="0"/>
        <v>2</v>
      </c>
      <c r="K31" s="3">
        <f t="shared" si="1"/>
        <v>709.84</v>
      </c>
      <c r="L31" s="3">
        <f t="shared" si="2"/>
        <v>202.81142857142859</v>
      </c>
      <c r="M31" t="s">
        <v>267</v>
      </c>
    </row>
    <row r="32" spans="1:13" x14ac:dyDescent="0.35">
      <c r="A32" s="1">
        <v>9783863266219</v>
      </c>
      <c r="B32" s="1">
        <v>9783827371751</v>
      </c>
      <c r="C32" t="s">
        <v>347</v>
      </c>
      <c r="D32" t="s">
        <v>348</v>
      </c>
      <c r="E32" t="s">
        <v>12</v>
      </c>
      <c r="F32" t="s">
        <v>12</v>
      </c>
      <c r="G32">
        <v>368</v>
      </c>
      <c r="H32" s="2">
        <v>38687</v>
      </c>
      <c r="I32">
        <v>497.04</v>
      </c>
      <c r="J32">
        <f t="shared" si="0"/>
        <v>2</v>
      </c>
      <c r="K32" s="3">
        <f t="shared" si="1"/>
        <v>994.08</v>
      </c>
      <c r="L32" s="3">
        <f t="shared" si="2"/>
        <v>284.02285714285716</v>
      </c>
      <c r="M32" t="s">
        <v>267</v>
      </c>
    </row>
    <row r="33" spans="1:16" x14ac:dyDescent="0.35">
      <c r="A33" s="1">
        <v>9783863266677</v>
      </c>
      <c r="B33" s="1">
        <v>9783827371430</v>
      </c>
      <c r="C33" t="s">
        <v>375</v>
      </c>
      <c r="D33" t="s">
        <v>376</v>
      </c>
      <c r="E33" t="s">
        <v>12</v>
      </c>
      <c r="F33" t="s">
        <v>12</v>
      </c>
      <c r="G33">
        <v>320</v>
      </c>
      <c r="H33" s="2">
        <v>38473</v>
      </c>
      <c r="I33">
        <v>283.86</v>
      </c>
      <c r="J33">
        <f t="shared" si="0"/>
        <v>2</v>
      </c>
      <c r="K33" s="3">
        <f t="shared" si="1"/>
        <v>567.72</v>
      </c>
      <c r="L33" s="3">
        <f t="shared" si="2"/>
        <v>162.20571428571429</v>
      </c>
      <c r="M33" t="s">
        <v>267</v>
      </c>
    </row>
    <row r="34" spans="1:16" x14ac:dyDescent="0.35">
      <c r="A34" s="1">
        <v>9783863266370</v>
      </c>
      <c r="B34" s="1">
        <v>9783827371553</v>
      </c>
      <c r="C34" t="s">
        <v>355</v>
      </c>
      <c r="D34" t="s">
        <v>133</v>
      </c>
      <c r="E34" t="s">
        <v>12</v>
      </c>
      <c r="F34" t="s">
        <v>12</v>
      </c>
      <c r="G34">
        <v>352</v>
      </c>
      <c r="H34" s="2">
        <v>38443</v>
      </c>
      <c r="I34">
        <v>425.98</v>
      </c>
      <c r="J34">
        <f t="shared" si="0"/>
        <v>2</v>
      </c>
      <c r="K34" s="3">
        <f t="shared" si="1"/>
        <v>851.96</v>
      </c>
      <c r="L34" s="3">
        <f t="shared" si="2"/>
        <v>243.41714285714286</v>
      </c>
      <c r="M34" t="s">
        <v>267</v>
      </c>
    </row>
    <row r="35" spans="1:16" x14ac:dyDescent="0.35">
      <c r="A35" s="1">
        <v>9783863266691</v>
      </c>
      <c r="B35" s="1">
        <v>9783827370969</v>
      </c>
      <c r="C35" t="s">
        <v>378</v>
      </c>
      <c r="D35" t="s">
        <v>379</v>
      </c>
      <c r="E35" t="s">
        <v>12</v>
      </c>
      <c r="F35" t="s">
        <v>12</v>
      </c>
      <c r="G35">
        <v>208</v>
      </c>
      <c r="H35" s="2">
        <v>38353</v>
      </c>
      <c r="I35">
        <v>354.92</v>
      </c>
      <c r="J35">
        <f t="shared" si="0"/>
        <v>2</v>
      </c>
      <c r="K35" s="3">
        <f t="shared" si="1"/>
        <v>709.84</v>
      </c>
      <c r="L35" s="3">
        <f t="shared" si="2"/>
        <v>202.81142857142859</v>
      </c>
      <c r="M35" t="s">
        <v>267</v>
      </c>
    </row>
    <row r="36" spans="1:16" x14ac:dyDescent="0.35">
      <c r="A36" s="1">
        <v>9783863266295</v>
      </c>
      <c r="B36" s="1">
        <v>9783827370938</v>
      </c>
      <c r="C36" t="s">
        <v>352</v>
      </c>
      <c r="D36" t="s">
        <v>353</v>
      </c>
      <c r="E36" t="s">
        <v>12</v>
      </c>
      <c r="F36" t="s">
        <v>12</v>
      </c>
      <c r="G36">
        <v>224</v>
      </c>
      <c r="H36" s="2">
        <v>38047</v>
      </c>
      <c r="I36">
        <v>248.33</v>
      </c>
      <c r="J36">
        <f t="shared" si="0"/>
        <v>2</v>
      </c>
      <c r="K36" s="3">
        <f t="shared" si="1"/>
        <v>496.66</v>
      </c>
      <c r="L36" s="3">
        <f t="shared" si="2"/>
        <v>141.90285714285716</v>
      </c>
      <c r="M36" t="s">
        <v>267</v>
      </c>
    </row>
    <row r="37" spans="1:16" x14ac:dyDescent="0.35">
      <c r="A37" s="1">
        <v>9783863265434</v>
      </c>
      <c r="B37" s="1">
        <v>9783827370358</v>
      </c>
      <c r="C37" t="s">
        <v>299</v>
      </c>
      <c r="D37" t="s">
        <v>300</v>
      </c>
      <c r="E37" t="s">
        <v>301</v>
      </c>
      <c r="F37" t="s">
        <v>12</v>
      </c>
      <c r="G37">
        <v>352</v>
      </c>
      <c r="H37" s="2">
        <v>37591</v>
      </c>
      <c r="I37">
        <v>497.04</v>
      </c>
      <c r="J37">
        <f t="shared" si="0"/>
        <v>2</v>
      </c>
      <c r="K37" s="3">
        <f t="shared" si="1"/>
        <v>994.08</v>
      </c>
      <c r="L37" s="3">
        <f t="shared" si="2"/>
        <v>284.02285714285716</v>
      </c>
      <c r="M37" t="s">
        <v>267</v>
      </c>
    </row>
    <row r="38" spans="1:16" x14ac:dyDescent="0.35">
      <c r="A38" s="1">
        <v>9783863266646</v>
      </c>
      <c r="B38" s="1">
        <v>9783827370334</v>
      </c>
      <c r="C38" t="s">
        <v>369</v>
      </c>
      <c r="D38" t="s">
        <v>370</v>
      </c>
      <c r="E38" t="s">
        <v>371</v>
      </c>
      <c r="F38" t="s">
        <v>12</v>
      </c>
      <c r="G38">
        <v>432</v>
      </c>
      <c r="H38" s="2">
        <v>37500</v>
      </c>
      <c r="I38">
        <v>425.98</v>
      </c>
      <c r="J38">
        <f t="shared" si="0"/>
        <v>2</v>
      </c>
      <c r="K38" s="3">
        <f t="shared" si="1"/>
        <v>851.96</v>
      </c>
      <c r="L38" s="3">
        <f t="shared" si="2"/>
        <v>243.41714285714286</v>
      </c>
      <c r="M38" t="s">
        <v>267</v>
      </c>
    </row>
    <row r="40" spans="1:16" x14ac:dyDescent="0.35">
      <c r="H40" s="76" t="s">
        <v>513</v>
      </c>
      <c r="I40" s="76"/>
      <c r="J40" s="76"/>
      <c r="K40" s="33"/>
      <c r="L40" s="33">
        <f>SUM(L2:L39)</f>
        <v>14191.192285714287</v>
      </c>
      <c r="N40" s="28"/>
    </row>
    <row r="41" spans="1:16" x14ac:dyDescent="0.35">
      <c r="N41" s="30" t="s">
        <v>506</v>
      </c>
      <c r="O41" s="30"/>
    </row>
    <row r="42" spans="1:16" ht="15" thickBot="1" x14ac:dyDescent="0.4">
      <c r="N42" s="64">
        <v>6000</v>
      </c>
      <c r="O42" s="31" t="s">
        <v>502</v>
      </c>
    </row>
    <row r="43" spans="1:16" ht="15.5" thickTop="1" thickBot="1" x14ac:dyDescent="0.4">
      <c r="N43" s="32" t="s">
        <v>505</v>
      </c>
      <c r="O43" s="36">
        <v>2</v>
      </c>
    </row>
    <row r="44" spans="1:16" ht="15" thickTop="1" x14ac:dyDescent="0.35">
      <c r="H44" s="76" t="s">
        <v>504</v>
      </c>
      <c r="I44" s="76"/>
      <c r="J44" s="76"/>
      <c r="K44" s="33">
        <f>SUM(K2:K43)</f>
        <v>50308.2</v>
      </c>
      <c r="L44" s="33"/>
      <c r="N44" s="34" t="str">
        <f>"Preis bei Faktor " &amp; $O$43</f>
        <v>Preis bei Faktor 2</v>
      </c>
      <c r="O44" s="35">
        <f>$N$42*$O$43</f>
        <v>12000</v>
      </c>
    </row>
    <row r="46" spans="1:16" ht="15" thickBot="1" x14ac:dyDescent="0.4"/>
    <row r="47" spans="1:16" x14ac:dyDescent="0.35">
      <c r="N47" s="48" t="s">
        <v>488</v>
      </c>
      <c r="O47" s="49" t="s">
        <v>489</v>
      </c>
      <c r="P47" s="50" t="s">
        <v>490</v>
      </c>
    </row>
    <row r="48" spans="1:16" x14ac:dyDescent="0.35">
      <c r="N48" s="51" t="s">
        <v>491</v>
      </c>
      <c r="O48" t="s">
        <v>492</v>
      </c>
      <c r="P48" s="52">
        <v>1.1000000000000001</v>
      </c>
    </row>
    <row r="49" spans="14:16" x14ac:dyDescent="0.35">
      <c r="N49" s="53" t="s">
        <v>493</v>
      </c>
      <c r="O49" s="46" t="s">
        <v>494</v>
      </c>
      <c r="P49" s="54">
        <v>1.3</v>
      </c>
    </row>
    <row r="50" spans="14:16" x14ac:dyDescent="0.35">
      <c r="N50" s="53" t="s">
        <v>495</v>
      </c>
      <c r="O50" t="s">
        <v>496</v>
      </c>
      <c r="P50" s="52">
        <v>1.6</v>
      </c>
    </row>
    <row r="51" spans="14:16" x14ac:dyDescent="0.35">
      <c r="N51" s="51" t="s">
        <v>228</v>
      </c>
      <c r="O51" s="47" t="s">
        <v>497</v>
      </c>
      <c r="P51" s="55">
        <v>2</v>
      </c>
    </row>
    <row r="52" spans="14:16" ht="15" thickBot="1" x14ac:dyDescent="0.4">
      <c r="N52" s="56" t="s">
        <v>498</v>
      </c>
      <c r="O52" s="57" t="s">
        <v>499</v>
      </c>
      <c r="P52" s="58">
        <v>2.2999999999999998</v>
      </c>
    </row>
  </sheetData>
  <mergeCells count="2">
    <mergeCell ref="H44:J44"/>
    <mergeCell ref="H40:J40"/>
  </mergeCells>
  <pageMargins left="0.7" right="0.7" top="0.78740157499999996" bottom="0.78740157499999996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12504-5DE5-4B4A-9C62-E17C1902D940}">
  <dimension ref="A1:P39"/>
  <sheetViews>
    <sheetView topLeftCell="A16" workbookViewId="0">
      <selection activeCell="O31" sqref="O31"/>
    </sheetView>
  </sheetViews>
  <sheetFormatPr baseColWidth="10" defaultRowHeight="14.5" x14ac:dyDescent="0.35"/>
  <cols>
    <col min="1" max="2" width="16.453125" style="1" bestFit="1" customWidth="1"/>
    <col min="5" max="5" width="11.1796875" customWidth="1"/>
    <col min="8" max="8" width="10.81640625" style="2"/>
    <col min="9" max="9" width="25.54296875" style="3" customWidth="1"/>
    <col min="10" max="10" width="11.453125" customWidth="1"/>
    <col min="11" max="12" width="17.453125" style="3" customWidth="1"/>
    <col min="13" max="13" width="29.7265625" customWidth="1"/>
    <col min="14" max="14" width="26.7265625" bestFit="1" customWidth="1"/>
    <col min="15" max="15" width="23.54296875" customWidth="1"/>
  </cols>
  <sheetData>
    <row r="1" spans="1:13" x14ac:dyDescent="0.35">
      <c r="A1" s="1" t="s">
        <v>1</v>
      </c>
      <c r="B1" s="1" t="s">
        <v>0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2" t="s">
        <v>7</v>
      </c>
      <c r="I1" s="3" t="s">
        <v>473</v>
      </c>
      <c r="J1" t="s">
        <v>9</v>
      </c>
      <c r="K1" s="3" t="s">
        <v>507</v>
      </c>
      <c r="L1" s="3" t="s">
        <v>508</v>
      </c>
      <c r="M1" t="s">
        <v>10</v>
      </c>
    </row>
    <row r="2" spans="1:13" x14ac:dyDescent="0.35">
      <c r="A2" s="1">
        <v>9783863263126</v>
      </c>
      <c r="B2" s="1">
        <v>9783868944174</v>
      </c>
      <c r="C2" t="s">
        <v>253</v>
      </c>
      <c r="D2" t="s">
        <v>254</v>
      </c>
      <c r="E2" t="s">
        <v>255</v>
      </c>
      <c r="F2" t="s">
        <v>12</v>
      </c>
      <c r="G2">
        <v>512</v>
      </c>
      <c r="H2" s="2">
        <v>45483</v>
      </c>
      <c r="I2" s="3">
        <v>710.03</v>
      </c>
      <c r="J2">
        <f>$O$30</f>
        <v>2</v>
      </c>
      <c r="K2" s="3">
        <f>(I2*$O$30)</f>
        <v>1420.06</v>
      </c>
      <c r="L2" s="3">
        <f t="shared" ref="L2:L24" si="0">K2/3.5</f>
        <v>405.73142857142858</v>
      </c>
      <c r="M2" t="s">
        <v>252</v>
      </c>
    </row>
    <row r="3" spans="1:13" x14ac:dyDescent="0.35">
      <c r="A3" s="1">
        <v>9783863263645</v>
      </c>
      <c r="B3" s="1">
        <v>9783868944617</v>
      </c>
      <c r="C3" t="s">
        <v>422</v>
      </c>
      <c r="D3" t="s">
        <v>428</v>
      </c>
      <c r="E3" t="s">
        <v>12</v>
      </c>
      <c r="F3" t="s">
        <v>38</v>
      </c>
      <c r="G3">
        <v>416</v>
      </c>
      <c r="H3" s="2">
        <v>45453</v>
      </c>
      <c r="I3" s="3">
        <v>568.1</v>
      </c>
      <c r="J3">
        <f t="shared" ref="J3:J24" si="1">$O$30</f>
        <v>2</v>
      </c>
      <c r="K3" s="3">
        <f t="shared" ref="K3:K24" si="2">(I3*$O$30)</f>
        <v>1136.2</v>
      </c>
      <c r="L3" s="3">
        <f t="shared" si="0"/>
        <v>324.62857142857143</v>
      </c>
      <c r="M3" t="s">
        <v>288</v>
      </c>
    </row>
    <row r="4" spans="1:13" x14ac:dyDescent="0.35">
      <c r="A4" s="1">
        <v>9783863269654</v>
      </c>
      <c r="B4" s="1">
        <v>9783868949155</v>
      </c>
      <c r="C4" t="s">
        <v>317</v>
      </c>
      <c r="D4" t="s">
        <v>465</v>
      </c>
      <c r="E4" t="s">
        <v>206</v>
      </c>
      <c r="F4" t="s">
        <v>77</v>
      </c>
      <c r="G4">
        <v>784</v>
      </c>
      <c r="H4" s="2">
        <v>45047</v>
      </c>
      <c r="I4" s="3">
        <v>923.21</v>
      </c>
      <c r="J4">
        <f t="shared" si="1"/>
        <v>2</v>
      </c>
      <c r="K4" s="3">
        <f t="shared" si="2"/>
        <v>1846.42</v>
      </c>
      <c r="L4" s="3">
        <f t="shared" si="0"/>
        <v>527.54857142857145</v>
      </c>
      <c r="M4" t="s">
        <v>466</v>
      </c>
    </row>
    <row r="5" spans="1:13" x14ac:dyDescent="0.35">
      <c r="A5" s="1">
        <v>9783863263119</v>
      </c>
      <c r="B5" s="1">
        <v>9783868944167</v>
      </c>
      <c r="C5" t="s">
        <v>249</v>
      </c>
      <c r="D5" t="s">
        <v>250</v>
      </c>
      <c r="E5" t="s">
        <v>251</v>
      </c>
      <c r="F5" t="s">
        <v>12</v>
      </c>
      <c r="G5">
        <v>528</v>
      </c>
      <c r="H5" s="2">
        <v>44713</v>
      </c>
      <c r="I5" s="3">
        <v>710.03</v>
      </c>
      <c r="J5">
        <f t="shared" si="1"/>
        <v>2</v>
      </c>
      <c r="K5" s="3">
        <f t="shared" si="2"/>
        <v>1420.06</v>
      </c>
      <c r="L5" s="3">
        <f t="shared" si="0"/>
        <v>405.73142857142858</v>
      </c>
      <c r="M5" t="s">
        <v>252</v>
      </c>
    </row>
    <row r="6" spans="1:13" x14ac:dyDescent="0.35">
      <c r="A6" s="1">
        <v>9783863263133</v>
      </c>
      <c r="B6" s="1">
        <v>9783868944181</v>
      </c>
      <c r="C6" t="s">
        <v>256</v>
      </c>
      <c r="D6" t="s">
        <v>84</v>
      </c>
      <c r="E6" t="s">
        <v>85</v>
      </c>
      <c r="F6" t="s">
        <v>12</v>
      </c>
      <c r="G6">
        <v>528</v>
      </c>
      <c r="H6" s="2">
        <v>44348</v>
      </c>
      <c r="I6" s="3">
        <v>710.03</v>
      </c>
      <c r="J6">
        <f t="shared" si="1"/>
        <v>2</v>
      </c>
      <c r="K6" s="3">
        <f t="shared" si="2"/>
        <v>1420.06</v>
      </c>
      <c r="L6" s="3">
        <f t="shared" si="0"/>
        <v>405.73142857142858</v>
      </c>
      <c r="M6" t="s">
        <v>252</v>
      </c>
    </row>
    <row r="7" spans="1:13" x14ac:dyDescent="0.35">
      <c r="A7" s="1">
        <v>9783863268657</v>
      </c>
      <c r="B7" s="1">
        <v>9783868943641</v>
      </c>
      <c r="C7" t="s">
        <v>220</v>
      </c>
      <c r="D7" t="s">
        <v>204</v>
      </c>
      <c r="E7" t="s">
        <v>205</v>
      </c>
      <c r="F7" t="s">
        <v>180</v>
      </c>
      <c r="G7">
        <v>1120</v>
      </c>
      <c r="H7" s="2">
        <v>44136</v>
      </c>
      <c r="I7" s="3">
        <v>1278.32</v>
      </c>
      <c r="J7">
        <f t="shared" si="1"/>
        <v>2</v>
      </c>
      <c r="K7" s="3">
        <f t="shared" si="2"/>
        <v>2556.64</v>
      </c>
      <c r="L7" s="3">
        <f t="shared" si="0"/>
        <v>730.46857142857141</v>
      </c>
      <c r="M7" t="s">
        <v>252</v>
      </c>
    </row>
    <row r="8" spans="1:13" x14ac:dyDescent="0.35">
      <c r="A8" s="1">
        <v>9783863268770</v>
      </c>
      <c r="B8" s="1">
        <v>9783868943801</v>
      </c>
      <c r="C8" t="s">
        <v>287</v>
      </c>
      <c r="D8" t="s">
        <v>68</v>
      </c>
      <c r="E8" t="s">
        <v>12</v>
      </c>
      <c r="F8" t="s">
        <v>32</v>
      </c>
      <c r="G8">
        <v>384</v>
      </c>
      <c r="H8" s="2">
        <v>44105</v>
      </c>
      <c r="I8" s="3">
        <v>497.04</v>
      </c>
      <c r="J8">
        <f t="shared" si="1"/>
        <v>2</v>
      </c>
      <c r="K8" s="3">
        <f t="shared" si="2"/>
        <v>994.08</v>
      </c>
      <c r="L8" s="3">
        <f t="shared" si="0"/>
        <v>284.02285714285716</v>
      </c>
      <c r="M8" t="s">
        <v>288</v>
      </c>
    </row>
    <row r="9" spans="1:13" x14ac:dyDescent="0.35">
      <c r="A9" s="1">
        <v>9783863268763</v>
      </c>
      <c r="B9" s="1">
        <v>9783868943795</v>
      </c>
      <c r="C9" t="s">
        <v>287</v>
      </c>
      <c r="D9" t="s">
        <v>90</v>
      </c>
      <c r="E9" t="s">
        <v>12</v>
      </c>
      <c r="F9" t="s">
        <v>32</v>
      </c>
      <c r="G9">
        <v>336</v>
      </c>
      <c r="H9" s="2">
        <v>43891</v>
      </c>
      <c r="I9" s="3">
        <v>497.04</v>
      </c>
      <c r="J9">
        <f t="shared" si="1"/>
        <v>2</v>
      </c>
      <c r="K9" s="3">
        <f t="shared" si="2"/>
        <v>994.08</v>
      </c>
      <c r="L9" s="3">
        <f t="shared" si="0"/>
        <v>284.02285714285716</v>
      </c>
      <c r="M9" t="s">
        <v>288</v>
      </c>
    </row>
    <row r="10" spans="1:13" x14ac:dyDescent="0.35">
      <c r="A10" s="1">
        <v>9783863268886</v>
      </c>
      <c r="B10" s="1">
        <v>9783868943917</v>
      </c>
      <c r="C10" t="s">
        <v>458</v>
      </c>
      <c r="D10" t="s">
        <v>207</v>
      </c>
      <c r="E10" t="s">
        <v>12</v>
      </c>
      <c r="F10" t="s">
        <v>12</v>
      </c>
      <c r="G10">
        <v>224</v>
      </c>
      <c r="H10" s="2">
        <v>43800</v>
      </c>
      <c r="I10" s="3">
        <v>354.92</v>
      </c>
      <c r="J10">
        <f t="shared" si="1"/>
        <v>2</v>
      </c>
      <c r="K10" s="3">
        <f t="shared" si="2"/>
        <v>709.84</v>
      </c>
      <c r="L10" s="3">
        <f t="shared" si="0"/>
        <v>202.81142857142859</v>
      </c>
      <c r="M10" t="s">
        <v>252</v>
      </c>
    </row>
    <row r="11" spans="1:13" x14ac:dyDescent="0.35">
      <c r="A11" s="1">
        <v>9783863268602</v>
      </c>
      <c r="B11" s="1">
        <v>9783868943634</v>
      </c>
      <c r="C11" t="s">
        <v>317</v>
      </c>
      <c r="D11" t="s">
        <v>103</v>
      </c>
      <c r="E11" t="s">
        <v>104</v>
      </c>
      <c r="F11" t="s">
        <v>77</v>
      </c>
      <c r="G11">
        <v>1600</v>
      </c>
      <c r="H11" s="2">
        <v>43678</v>
      </c>
      <c r="I11" s="3">
        <v>1278.32</v>
      </c>
      <c r="J11">
        <f t="shared" si="1"/>
        <v>2</v>
      </c>
      <c r="K11" s="3">
        <f t="shared" si="2"/>
        <v>2556.64</v>
      </c>
      <c r="L11" s="3">
        <f t="shared" si="0"/>
        <v>730.46857142857141</v>
      </c>
      <c r="M11" t="s">
        <v>252</v>
      </c>
    </row>
    <row r="12" spans="1:13" x14ac:dyDescent="0.35">
      <c r="A12" s="1">
        <v>9783863268435</v>
      </c>
      <c r="B12" s="1">
        <v>9783868943481</v>
      </c>
      <c r="C12" t="s">
        <v>289</v>
      </c>
      <c r="D12" t="s">
        <v>75</v>
      </c>
      <c r="E12" t="s">
        <v>76</v>
      </c>
      <c r="F12" t="s">
        <v>77</v>
      </c>
      <c r="G12">
        <v>720</v>
      </c>
      <c r="H12" s="2">
        <v>43313</v>
      </c>
      <c r="I12" s="3">
        <v>852.15</v>
      </c>
      <c r="J12">
        <f t="shared" si="1"/>
        <v>2</v>
      </c>
      <c r="K12" s="3">
        <f t="shared" si="2"/>
        <v>1704.3</v>
      </c>
      <c r="L12" s="3">
        <f t="shared" si="0"/>
        <v>486.94285714285712</v>
      </c>
      <c r="M12" t="s">
        <v>252</v>
      </c>
    </row>
    <row r="13" spans="1:13" x14ac:dyDescent="0.35">
      <c r="A13" s="1">
        <v>9783863268367</v>
      </c>
      <c r="B13" s="1">
        <v>9783868943450</v>
      </c>
      <c r="C13" t="s">
        <v>434</v>
      </c>
      <c r="D13" t="s">
        <v>114</v>
      </c>
      <c r="E13" t="s">
        <v>12</v>
      </c>
      <c r="F13" t="s">
        <v>12</v>
      </c>
      <c r="G13">
        <v>448</v>
      </c>
      <c r="H13" s="2">
        <v>43313</v>
      </c>
      <c r="I13" s="3">
        <v>852.15</v>
      </c>
      <c r="J13">
        <f t="shared" si="1"/>
        <v>2</v>
      </c>
      <c r="K13" s="3">
        <f t="shared" si="2"/>
        <v>1704.3</v>
      </c>
      <c r="L13" s="3">
        <f t="shared" si="0"/>
        <v>486.94285714285712</v>
      </c>
      <c r="M13" t="s">
        <v>252</v>
      </c>
    </row>
    <row r="14" spans="1:13" x14ac:dyDescent="0.35">
      <c r="A14" s="1">
        <v>9783863267674</v>
      </c>
      <c r="B14" s="1">
        <v>9783868942712</v>
      </c>
      <c r="C14" t="s">
        <v>422</v>
      </c>
      <c r="D14" t="s">
        <v>91</v>
      </c>
      <c r="E14" t="s">
        <v>423</v>
      </c>
      <c r="F14" t="s">
        <v>12</v>
      </c>
      <c r="G14">
        <v>464</v>
      </c>
      <c r="H14" s="2">
        <v>43009</v>
      </c>
      <c r="I14" s="3">
        <v>497.04</v>
      </c>
      <c r="J14">
        <f t="shared" si="1"/>
        <v>2</v>
      </c>
      <c r="K14" s="3">
        <f t="shared" si="2"/>
        <v>994.08</v>
      </c>
      <c r="L14" s="3">
        <f t="shared" si="0"/>
        <v>284.02285714285716</v>
      </c>
      <c r="M14" t="s">
        <v>288</v>
      </c>
    </row>
    <row r="15" spans="1:13" x14ac:dyDescent="0.35">
      <c r="A15" s="1">
        <v>9783863267599</v>
      </c>
      <c r="B15" s="1">
        <v>9783868942620</v>
      </c>
      <c r="C15" t="s">
        <v>289</v>
      </c>
      <c r="D15" t="s">
        <v>73</v>
      </c>
      <c r="E15" t="s">
        <v>74</v>
      </c>
      <c r="F15" t="s">
        <v>12</v>
      </c>
      <c r="G15">
        <v>208</v>
      </c>
      <c r="H15" s="2">
        <v>42064</v>
      </c>
      <c r="I15" s="3">
        <v>425.98</v>
      </c>
      <c r="J15">
        <f t="shared" si="1"/>
        <v>2</v>
      </c>
      <c r="K15" s="3">
        <f t="shared" si="2"/>
        <v>851.96</v>
      </c>
      <c r="L15" s="3">
        <f t="shared" si="0"/>
        <v>243.41714285714286</v>
      </c>
      <c r="M15" t="s">
        <v>252</v>
      </c>
    </row>
    <row r="16" spans="1:13" x14ac:dyDescent="0.35">
      <c r="A16" s="1">
        <v>9783863267605</v>
      </c>
      <c r="B16" s="1">
        <v>9783868942637</v>
      </c>
      <c r="C16" t="s">
        <v>420</v>
      </c>
      <c r="D16" t="s">
        <v>107</v>
      </c>
      <c r="E16" t="s">
        <v>108</v>
      </c>
      <c r="F16" t="s">
        <v>12</v>
      </c>
      <c r="G16">
        <v>416</v>
      </c>
      <c r="H16" s="2">
        <v>42064</v>
      </c>
      <c r="I16" s="3">
        <v>994.27</v>
      </c>
      <c r="J16">
        <f t="shared" si="1"/>
        <v>2</v>
      </c>
      <c r="K16" s="3">
        <f t="shared" si="2"/>
        <v>1988.54</v>
      </c>
      <c r="L16" s="3">
        <f t="shared" si="0"/>
        <v>568.15428571428572</v>
      </c>
      <c r="M16" t="s">
        <v>252</v>
      </c>
    </row>
    <row r="17" spans="1:16" x14ac:dyDescent="0.35">
      <c r="A17" s="1">
        <v>9783863267308</v>
      </c>
      <c r="B17" s="1">
        <v>9783868941722</v>
      </c>
      <c r="C17" t="s">
        <v>293</v>
      </c>
      <c r="D17" t="s">
        <v>71</v>
      </c>
      <c r="E17" t="s">
        <v>72</v>
      </c>
      <c r="F17" t="s">
        <v>17</v>
      </c>
      <c r="G17">
        <v>624</v>
      </c>
      <c r="H17" s="2">
        <v>41730</v>
      </c>
      <c r="I17" s="3">
        <v>568.1</v>
      </c>
      <c r="J17">
        <f t="shared" si="1"/>
        <v>2</v>
      </c>
      <c r="K17" s="3">
        <f t="shared" si="2"/>
        <v>1136.2</v>
      </c>
      <c r="L17" s="3">
        <f t="shared" si="0"/>
        <v>324.62857142857143</v>
      </c>
      <c r="M17" t="s">
        <v>288</v>
      </c>
    </row>
    <row r="18" spans="1:16" x14ac:dyDescent="0.35">
      <c r="A18" s="1">
        <v>9783863267285</v>
      </c>
      <c r="B18" s="1">
        <v>9783868941869</v>
      </c>
      <c r="C18" t="s">
        <v>413</v>
      </c>
      <c r="D18" t="s">
        <v>483</v>
      </c>
      <c r="E18" t="s">
        <v>12</v>
      </c>
      <c r="F18" t="s">
        <v>12</v>
      </c>
      <c r="G18">
        <v>896</v>
      </c>
      <c r="H18" s="2">
        <v>41699</v>
      </c>
      <c r="I18" s="3">
        <v>177.46</v>
      </c>
      <c r="J18">
        <f t="shared" si="1"/>
        <v>2</v>
      </c>
      <c r="K18" s="3">
        <f t="shared" si="2"/>
        <v>354.92</v>
      </c>
      <c r="L18" s="3">
        <f t="shared" si="0"/>
        <v>101.4057142857143</v>
      </c>
      <c r="M18" t="s">
        <v>252</v>
      </c>
    </row>
    <row r="19" spans="1:16" x14ac:dyDescent="0.35">
      <c r="A19" s="1">
        <v>9783863267292</v>
      </c>
      <c r="B19" s="1">
        <v>9783868941869</v>
      </c>
      <c r="C19" t="s">
        <v>413</v>
      </c>
      <c r="D19" t="s">
        <v>414</v>
      </c>
      <c r="E19" t="s">
        <v>89</v>
      </c>
      <c r="F19" t="s">
        <v>12</v>
      </c>
      <c r="G19">
        <v>896</v>
      </c>
      <c r="H19" s="2">
        <v>41699</v>
      </c>
      <c r="I19" s="3">
        <v>710.03</v>
      </c>
      <c r="J19">
        <f t="shared" si="1"/>
        <v>2</v>
      </c>
      <c r="K19" s="3">
        <f t="shared" si="2"/>
        <v>1420.06</v>
      </c>
      <c r="L19" s="3">
        <f t="shared" si="0"/>
        <v>405.73142857142858</v>
      </c>
      <c r="M19" t="s">
        <v>252</v>
      </c>
    </row>
    <row r="20" spans="1:16" x14ac:dyDescent="0.35">
      <c r="A20" s="1">
        <v>9783863267223</v>
      </c>
      <c r="B20" s="1">
        <v>9783868942538</v>
      </c>
      <c r="C20" t="s">
        <v>390</v>
      </c>
      <c r="D20" t="s">
        <v>109</v>
      </c>
      <c r="E20" t="s">
        <v>110</v>
      </c>
      <c r="F20" t="s">
        <v>32</v>
      </c>
      <c r="G20">
        <v>300</v>
      </c>
      <c r="H20" s="2">
        <v>41640</v>
      </c>
      <c r="I20" s="3">
        <v>425.98</v>
      </c>
      <c r="J20">
        <f t="shared" si="1"/>
        <v>2</v>
      </c>
      <c r="K20" s="3">
        <f t="shared" si="2"/>
        <v>851.96</v>
      </c>
      <c r="L20" s="3">
        <f t="shared" si="0"/>
        <v>243.41714285714286</v>
      </c>
      <c r="M20" t="s">
        <v>252</v>
      </c>
    </row>
    <row r="21" spans="1:16" x14ac:dyDescent="0.35">
      <c r="A21" s="1">
        <v>9783863265243</v>
      </c>
      <c r="B21" s="1">
        <v>9783868941708</v>
      </c>
      <c r="C21" t="s">
        <v>293</v>
      </c>
      <c r="D21" t="s">
        <v>69</v>
      </c>
      <c r="E21" t="s">
        <v>70</v>
      </c>
      <c r="F21" t="s">
        <v>17</v>
      </c>
      <c r="G21">
        <v>896</v>
      </c>
      <c r="H21" s="2">
        <v>41426</v>
      </c>
      <c r="I21" s="3">
        <v>710.03</v>
      </c>
      <c r="J21">
        <f t="shared" si="1"/>
        <v>2</v>
      </c>
      <c r="K21" s="3">
        <f t="shared" si="2"/>
        <v>1420.06</v>
      </c>
      <c r="L21" s="3">
        <f t="shared" si="0"/>
        <v>405.73142857142858</v>
      </c>
      <c r="M21" t="s">
        <v>288</v>
      </c>
    </row>
    <row r="22" spans="1:16" x14ac:dyDescent="0.35">
      <c r="A22" s="1">
        <v>9783863266097</v>
      </c>
      <c r="B22" s="1">
        <v>9783868941159</v>
      </c>
      <c r="C22" t="s">
        <v>223</v>
      </c>
      <c r="D22" t="s">
        <v>100</v>
      </c>
      <c r="E22" t="s">
        <v>89</v>
      </c>
      <c r="F22" t="s">
        <v>32</v>
      </c>
      <c r="G22">
        <v>880</v>
      </c>
      <c r="H22" s="2">
        <v>41275</v>
      </c>
      <c r="I22" s="3">
        <v>852.15</v>
      </c>
      <c r="J22">
        <f t="shared" si="1"/>
        <v>2</v>
      </c>
      <c r="K22" s="3">
        <f t="shared" si="2"/>
        <v>1704.3</v>
      </c>
      <c r="L22" s="3">
        <f t="shared" si="0"/>
        <v>486.94285714285712</v>
      </c>
      <c r="M22" t="s">
        <v>252</v>
      </c>
    </row>
    <row r="23" spans="1:16" x14ac:dyDescent="0.35">
      <c r="A23" s="1">
        <v>9783863265250</v>
      </c>
      <c r="B23" s="1">
        <v>9783868941746</v>
      </c>
      <c r="C23" t="s">
        <v>293</v>
      </c>
      <c r="D23" t="s">
        <v>294</v>
      </c>
      <c r="E23" t="s">
        <v>295</v>
      </c>
      <c r="F23" t="s">
        <v>17</v>
      </c>
      <c r="G23">
        <v>464</v>
      </c>
      <c r="H23" s="2">
        <v>41153</v>
      </c>
      <c r="I23" s="3">
        <v>354.92</v>
      </c>
      <c r="J23">
        <f t="shared" si="1"/>
        <v>2</v>
      </c>
      <c r="K23" s="3">
        <f t="shared" si="2"/>
        <v>709.84</v>
      </c>
      <c r="L23" s="3">
        <f t="shared" si="0"/>
        <v>202.81142857142859</v>
      </c>
      <c r="M23" t="s">
        <v>288</v>
      </c>
    </row>
    <row r="24" spans="1:16" x14ac:dyDescent="0.35">
      <c r="A24" s="1">
        <v>9783863266660</v>
      </c>
      <c r="B24" s="1">
        <v>9783868941760</v>
      </c>
      <c r="C24" t="s">
        <v>374</v>
      </c>
      <c r="D24" t="s">
        <v>482</v>
      </c>
      <c r="E24" t="s">
        <v>12</v>
      </c>
      <c r="F24" t="s">
        <v>12</v>
      </c>
      <c r="G24">
        <v>544</v>
      </c>
      <c r="H24" s="2">
        <v>40878</v>
      </c>
      <c r="I24" s="3">
        <v>301.72000000000003</v>
      </c>
      <c r="J24">
        <f t="shared" si="1"/>
        <v>2</v>
      </c>
      <c r="K24" s="3">
        <f t="shared" si="2"/>
        <v>603.44000000000005</v>
      </c>
      <c r="L24" s="3">
        <f t="shared" si="0"/>
        <v>172.41142857142859</v>
      </c>
      <c r="M24" t="s">
        <v>252</v>
      </c>
    </row>
    <row r="27" spans="1:16" x14ac:dyDescent="0.35">
      <c r="H27" s="77" t="s">
        <v>513</v>
      </c>
      <c r="I27" s="77"/>
      <c r="J27" s="77"/>
      <c r="K27" s="71"/>
      <c r="L27" s="71">
        <f>SUM(L2:L26)</f>
        <v>8713.7257142857125</v>
      </c>
    </row>
    <row r="28" spans="1:16" x14ac:dyDescent="0.35">
      <c r="N28" s="39" t="s">
        <v>506</v>
      </c>
      <c r="O28" s="39"/>
    </row>
    <row r="29" spans="1:16" ht="15" thickBot="1" x14ac:dyDescent="0.4">
      <c r="N29" s="38">
        <v>3500</v>
      </c>
      <c r="O29" s="39" t="s">
        <v>502</v>
      </c>
    </row>
    <row r="30" spans="1:16" ht="15.5" thickTop="1" thickBot="1" x14ac:dyDescent="0.4">
      <c r="N30" s="39" t="s">
        <v>505</v>
      </c>
      <c r="O30" s="42">
        <v>2</v>
      </c>
      <c r="P30" s="13"/>
    </row>
    <row r="31" spans="1:16" ht="15" thickTop="1" x14ac:dyDescent="0.35">
      <c r="H31" s="72" t="s">
        <v>514</v>
      </c>
      <c r="I31" s="71"/>
      <c r="J31" s="71"/>
      <c r="K31" s="71">
        <f>SUM(K2:K30)</f>
        <v>30498.039999999997</v>
      </c>
      <c r="L31" s="71"/>
      <c r="N31" s="40" t="str">
        <f>"Preis bei Faktor " &amp; $O$30</f>
        <v>Preis bei Faktor 2</v>
      </c>
      <c r="O31" s="41">
        <f>$N$29*$O$30</f>
        <v>7000</v>
      </c>
    </row>
    <row r="33" spans="14:16" ht="15" thickBot="1" x14ac:dyDescent="0.4"/>
    <row r="34" spans="14:16" x14ac:dyDescent="0.35">
      <c r="N34" s="48" t="s">
        <v>488</v>
      </c>
      <c r="O34" s="49" t="s">
        <v>489</v>
      </c>
      <c r="P34" s="50" t="s">
        <v>490</v>
      </c>
    </row>
    <row r="35" spans="14:16" x14ac:dyDescent="0.35">
      <c r="N35" s="51" t="s">
        <v>491</v>
      </c>
      <c r="O35" t="s">
        <v>492</v>
      </c>
      <c r="P35" s="52">
        <v>1.1000000000000001</v>
      </c>
    </row>
    <row r="36" spans="14:16" x14ac:dyDescent="0.35">
      <c r="N36" s="53" t="s">
        <v>493</v>
      </c>
      <c r="O36" s="46" t="s">
        <v>494</v>
      </c>
      <c r="P36" s="54">
        <v>1.3</v>
      </c>
    </row>
    <row r="37" spans="14:16" x14ac:dyDescent="0.35">
      <c r="N37" s="53" t="s">
        <v>495</v>
      </c>
      <c r="O37" t="s">
        <v>496</v>
      </c>
      <c r="P37" s="52">
        <v>1.6</v>
      </c>
    </row>
    <row r="38" spans="14:16" x14ac:dyDescent="0.35">
      <c r="N38" s="51" t="s">
        <v>228</v>
      </c>
      <c r="O38" s="47" t="s">
        <v>497</v>
      </c>
      <c r="P38" s="55">
        <v>2</v>
      </c>
    </row>
    <row r="39" spans="14:16" ht="15" thickBot="1" x14ac:dyDescent="0.4">
      <c r="N39" s="56" t="s">
        <v>498</v>
      </c>
      <c r="O39" s="57" t="s">
        <v>499</v>
      </c>
      <c r="P39" s="58">
        <v>2.2999999999999998</v>
      </c>
    </row>
  </sheetData>
  <mergeCells count="1">
    <mergeCell ref="H27:J27"/>
  </mergeCells>
  <pageMargins left="0.7" right="0.7" top="0.78740157499999996" bottom="0.78740157499999996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140EF-28B4-4B63-975B-882EF3A44C40}">
  <dimension ref="A1:P62"/>
  <sheetViews>
    <sheetView topLeftCell="A40" workbookViewId="0">
      <selection activeCell="O54" sqref="O54"/>
    </sheetView>
  </sheetViews>
  <sheetFormatPr baseColWidth="10" defaultRowHeight="14.5" x14ac:dyDescent="0.35"/>
  <cols>
    <col min="1" max="2" width="16.453125" style="1" bestFit="1" customWidth="1"/>
    <col min="5" max="5" width="11.1796875" customWidth="1"/>
    <col min="8" max="8" width="10.81640625" style="2"/>
    <col min="9" max="9" width="25.1796875" style="3" customWidth="1"/>
    <col min="10" max="10" width="11.453125" customWidth="1"/>
    <col min="11" max="12" width="17.453125" style="3" customWidth="1"/>
    <col min="13" max="13" width="31.54296875" customWidth="1"/>
    <col min="14" max="14" width="26.7265625" bestFit="1" customWidth="1"/>
    <col min="15" max="15" width="24.453125" customWidth="1"/>
  </cols>
  <sheetData>
    <row r="1" spans="1:13" x14ac:dyDescent="0.35">
      <c r="A1" s="1" t="s">
        <v>1</v>
      </c>
      <c r="B1" s="1" t="s">
        <v>0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2" t="s">
        <v>7</v>
      </c>
      <c r="I1" s="3" t="s">
        <v>474</v>
      </c>
      <c r="J1" t="s">
        <v>9</v>
      </c>
      <c r="K1" s="3" t="s">
        <v>507</v>
      </c>
      <c r="L1" s="3" t="s">
        <v>508</v>
      </c>
      <c r="M1" t="s">
        <v>10</v>
      </c>
    </row>
    <row r="2" spans="1:13" x14ac:dyDescent="0.35">
      <c r="A2" s="1">
        <v>9783863263126</v>
      </c>
      <c r="B2" s="1">
        <v>9783868944174</v>
      </c>
      <c r="C2" t="s">
        <v>253</v>
      </c>
      <c r="D2" t="s">
        <v>254</v>
      </c>
      <c r="E2" t="s">
        <v>255</v>
      </c>
      <c r="F2" t="s">
        <v>12</v>
      </c>
      <c r="G2">
        <v>512</v>
      </c>
      <c r="H2" s="2">
        <v>45483</v>
      </c>
      <c r="I2" s="3">
        <v>710.03</v>
      </c>
      <c r="J2">
        <f>$O$53</f>
        <v>2</v>
      </c>
      <c r="K2" s="3">
        <f>(I2*$O$53)</f>
        <v>1420.06</v>
      </c>
      <c r="L2" s="3">
        <f t="shared" ref="L2:L47" si="0">K2/3.5</f>
        <v>405.73142857142858</v>
      </c>
      <c r="M2" t="s">
        <v>252</v>
      </c>
    </row>
    <row r="3" spans="1:13" x14ac:dyDescent="0.35">
      <c r="A3" s="1">
        <v>9783863263645</v>
      </c>
      <c r="B3" s="1">
        <v>9783868944617</v>
      </c>
      <c r="C3" t="s">
        <v>422</v>
      </c>
      <c r="D3" t="s">
        <v>428</v>
      </c>
      <c r="E3" t="s">
        <v>12</v>
      </c>
      <c r="F3" t="s">
        <v>38</v>
      </c>
      <c r="G3">
        <v>416</v>
      </c>
      <c r="H3" s="2">
        <v>45453</v>
      </c>
      <c r="I3" s="3">
        <v>568.1</v>
      </c>
      <c r="J3">
        <f t="shared" ref="J3:J48" si="1">$O$53</f>
        <v>2</v>
      </c>
      <c r="K3" s="3">
        <f t="shared" ref="K3:K48" si="2">(I3*$O$53)</f>
        <v>1136.2</v>
      </c>
      <c r="L3" s="3">
        <f t="shared" si="0"/>
        <v>324.62857142857143</v>
      </c>
      <c r="M3" t="s">
        <v>288</v>
      </c>
    </row>
    <row r="4" spans="1:13" x14ac:dyDescent="0.35">
      <c r="A4" s="1">
        <v>9783863263119</v>
      </c>
      <c r="B4" s="1">
        <v>9783868944167</v>
      </c>
      <c r="C4" t="s">
        <v>249</v>
      </c>
      <c r="D4" t="s">
        <v>250</v>
      </c>
      <c r="E4" t="s">
        <v>251</v>
      </c>
      <c r="F4" t="s">
        <v>12</v>
      </c>
      <c r="G4">
        <v>528</v>
      </c>
      <c r="H4" s="2">
        <v>44713</v>
      </c>
      <c r="I4" s="3">
        <v>710.03</v>
      </c>
      <c r="J4">
        <f t="shared" si="1"/>
        <v>2</v>
      </c>
      <c r="K4" s="3">
        <f t="shared" si="2"/>
        <v>1420.06</v>
      </c>
      <c r="L4" s="3">
        <f t="shared" si="0"/>
        <v>405.73142857142858</v>
      </c>
      <c r="M4" t="s">
        <v>252</v>
      </c>
    </row>
    <row r="5" spans="1:13" x14ac:dyDescent="0.35">
      <c r="A5" s="1">
        <v>9783863263133</v>
      </c>
      <c r="B5" s="1">
        <v>9783868944181</v>
      </c>
      <c r="C5" t="s">
        <v>256</v>
      </c>
      <c r="D5" t="s">
        <v>84</v>
      </c>
      <c r="E5" t="s">
        <v>85</v>
      </c>
      <c r="F5" t="s">
        <v>12</v>
      </c>
      <c r="G5">
        <v>528</v>
      </c>
      <c r="H5" s="2">
        <v>44348</v>
      </c>
      <c r="I5" s="3">
        <v>710.03</v>
      </c>
      <c r="J5">
        <f t="shared" si="1"/>
        <v>2</v>
      </c>
      <c r="K5" s="3">
        <f t="shared" si="2"/>
        <v>1420.06</v>
      </c>
      <c r="L5" s="3">
        <f t="shared" si="0"/>
        <v>405.73142857142858</v>
      </c>
      <c r="M5" t="s">
        <v>252</v>
      </c>
    </row>
    <row r="6" spans="1:13" x14ac:dyDescent="0.35">
      <c r="A6" s="1">
        <v>9783863263034</v>
      </c>
      <c r="B6" s="1">
        <v>9783868944082</v>
      </c>
      <c r="C6" t="s">
        <v>233</v>
      </c>
      <c r="D6" t="s">
        <v>111</v>
      </c>
      <c r="E6" t="s">
        <v>112</v>
      </c>
      <c r="F6" t="s">
        <v>234</v>
      </c>
      <c r="G6">
        <v>640</v>
      </c>
      <c r="H6" s="2">
        <v>44317</v>
      </c>
      <c r="I6" s="3">
        <v>852.15</v>
      </c>
      <c r="J6">
        <f t="shared" si="1"/>
        <v>2</v>
      </c>
      <c r="K6" s="3">
        <f t="shared" si="2"/>
        <v>1704.3</v>
      </c>
      <c r="L6" s="3">
        <f t="shared" si="0"/>
        <v>486.94285714285712</v>
      </c>
      <c r="M6" t="s">
        <v>235</v>
      </c>
    </row>
    <row r="7" spans="1:13" x14ac:dyDescent="0.35">
      <c r="A7" s="1">
        <v>9783863263041</v>
      </c>
      <c r="B7" s="1">
        <v>9783868944099</v>
      </c>
      <c r="C7" t="s">
        <v>233</v>
      </c>
      <c r="D7" t="s">
        <v>236</v>
      </c>
      <c r="E7" t="s">
        <v>237</v>
      </c>
      <c r="F7" t="s">
        <v>238</v>
      </c>
      <c r="G7">
        <v>688</v>
      </c>
      <c r="H7" s="2">
        <v>44256</v>
      </c>
      <c r="I7" s="3">
        <v>852.15</v>
      </c>
      <c r="J7">
        <f t="shared" si="1"/>
        <v>2</v>
      </c>
      <c r="K7" s="3">
        <f t="shared" si="2"/>
        <v>1704.3</v>
      </c>
      <c r="L7" s="3">
        <f t="shared" si="0"/>
        <v>486.94285714285712</v>
      </c>
      <c r="M7" t="s">
        <v>235</v>
      </c>
    </row>
    <row r="8" spans="1:13" x14ac:dyDescent="0.35">
      <c r="A8" s="1">
        <v>9783863268657</v>
      </c>
      <c r="B8" s="1">
        <v>9783868943641</v>
      </c>
      <c r="C8" t="s">
        <v>220</v>
      </c>
      <c r="D8" t="s">
        <v>204</v>
      </c>
      <c r="E8" t="s">
        <v>205</v>
      </c>
      <c r="F8" t="s">
        <v>180</v>
      </c>
      <c r="G8">
        <v>1120</v>
      </c>
      <c r="H8" s="2">
        <v>44136</v>
      </c>
      <c r="I8" s="3">
        <v>1278.32</v>
      </c>
      <c r="J8">
        <f t="shared" si="1"/>
        <v>2</v>
      </c>
      <c r="K8" s="3">
        <f t="shared" si="2"/>
        <v>2556.64</v>
      </c>
      <c r="L8" s="3">
        <f t="shared" si="0"/>
        <v>730.46857142857141</v>
      </c>
      <c r="M8" t="s">
        <v>252</v>
      </c>
    </row>
    <row r="9" spans="1:13" x14ac:dyDescent="0.35">
      <c r="A9" s="1">
        <v>9783863268770</v>
      </c>
      <c r="B9" s="1">
        <v>9783868943801</v>
      </c>
      <c r="C9" t="s">
        <v>287</v>
      </c>
      <c r="D9" t="s">
        <v>68</v>
      </c>
      <c r="E9" t="s">
        <v>12</v>
      </c>
      <c r="F9" t="s">
        <v>32</v>
      </c>
      <c r="G9">
        <v>384</v>
      </c>
      <c r="H9" s="2">
        <v>44105</v>
      </c>
      <c r="I9" s="3">
        <v>497.04</v>
      </c>
      <c r="J9">
        <f t="shared" si="1"/>
        <v>2</v>
      </c>
      <c r="K9" s="3">
        <f t="shared" si="2"/>
        <v>994.08</v>
      </c>
      <c r="L9" s="3">
        <f t="shared" si="0"/>
        <v>284.02285714285716</v>
      </c>
      <c r="M9" t="s">
        <v>288</v>
      </c>
    </row>
    <row r="10" spans="1:13" x14ac:dyDescent="0.35">
      <c r="A10" s="1">
        <v>9783863268961</v>
      </c>
      <c r="B10" s="1">
        <v>9783868944006</v>
      </c>
      <c r="C10" t="s">
        <v>319</v>
      </c>
      <c r="D10" t="s">
        <v>81</v>
      </c>
      <c r="E10" t="s">
        <v>82</v>
      </c>
      <c r="F10" t="s">
        <v>38</v>
      </c>
      <c r="G10">
        <v>352</v>
      </c>
      <c r="H10" s="2">
        <v>44075</v>
      </c>
      <c r="I10" s="3">
        <v>425.98</v>
      </c>
      <c r="J10">
        <f t="shared" si="1"/>
        <v>2</v>
      </c>
      <c r="K10" s="3">
        <f t="shared" si="2"/>
        <v>851.96</v>
      </c>
      <c r="L10" s="3">
        <f t="shared" si="0"/>
        <v>243.41714285714286</v>
      </c>
      <c r="M10" t="s">
        <v>281</v>
      </c>
    </row>
    <row r="11" spans="1:13" x14ac:dyDescent="0.35">
      <c r="A11" s="1">
        <v>9783863268947</v>
      </c>
      <c r="B11" s="1">
        <v>9783868943986</v>
      </c>
      <c r="C11" t="s">
        <v>319</v>
      </c>
      <c r="D11" t="s">
        <v>78</v>
      </c>
      <c r="E11" t="s">
        <v>12</v>
      </c>
      <c r="F11" t="s">
        <v>32</v>
      </c>
      <c r="G11">
        <v>688</v>
      </c>
      <c r="H11" s="2">
        <v>44013</v>
      </c>
      <c r="I11" s="3">
        <v>710.03</v>
      </c>
      <c r="J11">
        <f t="shared" si="1"/>
        <v>2</v>
      </c>
      <c r="K11" s="3">
        <f t="shared" si="2"/>
        <v>1420.06</v>
      </c>
      <c r="L11" s="3">
        <f t="shared" si="0"/>
        <v>405.73142857142858</v>
      </c>
      <c r="M11" t="s">
        <v>281</v>
      </c>
    </row>
    <row r="12" spans="1:13" x14ac:dyDescent="0.35">
      <c r="A12" s="1">
        <v>9783863268954</v>
      </c>
      <c r="B12" s="1">
        <v>9783868943993</v>
      </c>
      <c r="C12" t="s">
        <v>319</v>
      </c>
      <c r="D12" t="s">
        <v>79</v>
      </c>
      <c r="E12" t="s">
        <v>80</v>
      </c>
      <c r="F12" t="s">
        <v>77</v>
      </c>
      <c r="G12">
        <v>368</v>
      </c>
      <c r="H12" s="2">
        <v>44013</v>
      </c>
      <c r="I12" s="3">
        <v>425.98</v>
      </c>
      <c r="J12">
        <f t="shared" si="1"/>
        <v>2</v>
      </c>
      <c r="K12" s="3">
        <f t="shared" si="2"/>
        <v>851.96</v>
      </c>
      <c r="L12" s="3">
        <f t="shared" si="0"/>
        <v>243.41714285714286</v>
      </c>
      <c r="M12" t="s">
        <v>281</v>
      </c>
    </row>
    <row r="13" spans="1:13" x14ac:dyDescent="0.35">
      <c r="A13" s="1">
        <v>9783863268930</v>
      </c>
      <c r="B13" s="1">
        <v>9783868943979</v>
      </c>
      <c r="C13" t="s">
        <v>285</v>
      </c>
      <c r="D13" t="s">
        <v>83</v>
      </c>
      <c r="E13" t="s">
        <v>12</v>
      </c>
      <c r="F13" t="s">
        <v>32</v>
      </c>
      <c r="G13">
        <v>400</v>
      </c>
      <c r="H13" s="2">
        <v>44013</v>
      </c>
      <c r="I13" s="3">
        <v>497.04</v>
      </c>
      <c r="J13">
        <f t="shared" si="1"/>
        <v>2</v>
      </c>
      <c r="K13" s="3">
        <f t="shared" si="2"/>
        <v>994.08</v>
      </c>
      <c r="L13" s="3">
        <f t="shared" si="0"/>
        <v>284.02285714285716</v>
      </c>
      <c r="M13" t="s">
        <v>281</v>
      </c>
    </row>
    <row r="14" spans="1:13" x14ac:dyDescent="0.35">
      <c r="A14" s="1">
        <v>9783863268763</v>
      </c>
      <c r="B14" s="1">
        <v>9783868943795</v>
      </c>
      <c r="C14" t="s">
        <v>287</v>
      </c>
      <c r="D14" t="s">
        <v>90</v>
      </c>
      <c r="E14" t="s">
        <v>12</v>
      </c>
      <c r="F14" t="s">
        <v>32</v>
      </c>
      <c r="G14">
        <v>336</v>
      </c>
      <c r="H14" s="2">
        <v>43891</v>
      </c>
      <c r="I14" s="3">
        <v>497.04</v>
      </c>
      <c r="J14">
        <f t="shared" si="1"/>
        <v>2</v>
      </c>
      <c r="K14" s="3">
        <f t="shared" si="2"/>
        <v>994.08</v>
      </c>
      <c r="L14" s="3">
        <f t="shared" si="0"/>
        <v>284.02285714285716</v>
      </c>
      <c r="M14" t="s">
        <v>288</v>
      </c>
    </row>
    <row r="15" spans="1:13" x14ac:dyDescent="0.35">
      <c r="A15" s="1">
        <v>9783863268886</v>
      </c>
      <c r="B15" s="1">
        <v>9783868943917</v>
      </c>
      <c r="C15" t="s">
        <v>458</v>
      </c>
      <c r="D15" t="s">
        <v>207</v>
      </c>
      <c r="E15" t="s">
        <v>12</v>
      </c>
      <c r="F15" t="s">
        <v>12</v>
      </c>
      <c r="G15">
        <v>224</v>
      </c>
      <c r="H15" s="2">
        <v>43800</v>
      </c>
      <c r="I15" s="3">
        <v>354.92</v>
      </c>
      <c r="J15">
        <f t="shared" si="1"/>
        <v>2</v>
      </c>
      <c r="K15" s="3">
        <f t="shared" si="2"/>
        <v>709.84</v>
      </c>
      <c r="L15" s="3">
        <f t="shared" si="0"/>
        <v>202.81142857142859</v>
      </c>
      <c r="M15" t="s">
        <v>252</v>
      </c>
    </row>
    <row r="16" spans="1:13" x14ac:dyDescent="0.35">
      <c r="A16" s="1">
        <v>9783863268602</v>
      </c>
      <c r="B16" s="1">
        <v>9783868943634</v>
      </c>
      <c r="C16" t="s">
        <v>317</v>
      </c>
      <c r="D16" t="s">
        <v>103</v>
      </c>
      <c r="E16" t="s">
        <v>104</v>
      </c>
      <c r="F16" t="s">
        <v>77</v>
      </c>
      <c r="G16">
        <v>1600</v>
      </c>
      <c r="H16" s="2">
        <v>43678</v>
      </c>
      <c r="I16" s="3">
        <v>1278.32</v>
      </c>
      <c r="J16">
        <f t="shared" si="1"/>
        <v>2</v>
      </c>
      <c r="K16" s="3">
        <f t="shared" si="2"/>
        <v>2556.64</v>
      </c>
      <c r="L16" s="3">
        <f t="shared" si="0"/>
        <v>730.46857142857141</v>
      </c>
      <c r="M16" t="s">
        <v>252</v>
      </c>
    </row>
    <row r="17" spans="1:13" x14ac:dyDescent="0.35">
      <c r="A17" s="1">
        <v>9783863268435</v>
      </c>
      <c r="B17" s="1">
        <v>9783868943481</v>
      </c>
      <c r="C17" t="s">
        <v>289</v>
      </c>
      <c r="D17" t="s">
        <v>75</v>
      </c>
      <c r="E17" t="s">
        <v>76</v>
      </c>
      <c r="F17" t="s">
        <v>77</v>
      </c>
      <c r="G17">
        <v>720</v>
      </c>
      <c r="H17" s="2">
        <v>43313</v>
      </c>
      <c r="I17" s="3">
        <v>852.15</v>
      </c>
      <c r="J17">
        <f t="shared" si="1"/>
        <v>2</v>
      </c>
      <c r="K17" s="3">
        <f t="shared" si="2"/>
        <v>1704.3</v>
      </c>
      <c r="L17" s="3">
        <f t="shared" si="0"/>
        <v>486.94285714285712</v>
      </c>
      <c r="M17" t="s">
        <v>252</v>
      </c>
    </row>
    <row r="18" spans="1:13" x14ac:dyDescent="0.35">
      <c r="A18" s="1">
        <v>9783863268466</v>
      </c>
      <c r="B18" s="1">
        <v>9783868943511</v>
      </c>
      <c r="C18" t="s">
        <v>233</v>
      </c>
      <c r="D18" t="s">
        <v>436</v>
      </c>
      <c r="E18" t="s">
        <v>437</v>
      </c>
      <c r="F18" t="s">
        <v>57</v>
      </c>
      <c r="G18">
        <v>640</v>
      </c>
      <c r="H18" s="2">
        <v>43313</v>
      </c>
      <c r="I18" s="3">
        <v>710.03</v>
      </c>
      <c r="J18">
        <f t="shared" si="1"/>
        <v>2</v>
      </c>
      <c r="K18" s="3">
        <f t="shared" si="2"/>
        <v>1420.06</v>
      </c>
      <c r="L18" s="3">
        <f t="shared" si="0"/>
        <v>405.73142857142858</v>
      </c>
      <c r="M18" t="s">
        <v>235</v>
      </c>
    </row>
    <row r="19" spans="1:13" x14ac:dyDescent="0.35">
      <c r="A19" s="1">
        <v>9783863268367</v>
      </c>
      <c r="B19" s="1">
        <v>9783868943450</v>
      </c>
      <c r="C19" t="s">
        <v>434</v>
      </c>
      <c r="D19" t="s">
        <v>114</v>
      </c>
      <c r="E19" t="s">
        <v>12</v>
      </c>
      <c r="F19" t="s">
        <v>12</v>
      </c>
      <c r="G19">
        <v>448</v>
      </c>
      <c r="H19" s="2">
        <v>43313</v>
      </c>
      <c r="I19" s="3">
        <v>852.15</v>
      </c>
      <c r="J19">
        <f t="shared" si="1"/>
        <v>2</v>
      </c>
      <c r="K19" s="3">
        <f t="shared" si="2"/>
        <v>1704.3</v>
      </c>
      <c r="L19" s="3">
        <f t="shared" si="0"/>
        <v>486.94285714285712</v>
      </c>
      <c r="M19" t="s">
        <v>252</v>
      </c>
    </row>
    <row r="20" spans="1:13" x14ac:dyDescent="0.35">
      <c r="A20" s="1">
        <v>9783863267674</v>
      </c>
      <c r="B20" s="1">
        <v>9783868942712</v>
      </c>
      <c r="C20" t="s">
        <v>422</v>
      </c>
      <c r="D20" t="s">
        <v>91</v>
      </c>
      <c r="E20" t="s">
        <v>423</v>
      </c>
      <c r="F20" t="s">
        <v>12</v>
      </c>
      <c r="G20">
        <v>464</v>
      </c>
      <c r="H20" s="2">
        <v>43009</v>
      </c>
      <c r="I20" s="3">
        <v>497.04</v>
      </c>
      <c r="J20">
        <f t="shared" si="1"/>
        <v>2</v>
      </c>
      <c r="K20" s="3">
        <f t="shared" si="2"/>
        <v>994.08</v>
      </c>
      <c r="L20" s="3">
        <f t="shared" si="0"/>
        <v>284.02285714285716</v>
      </c>
      <c r="M20" t="s">
        <v>288</v>
      </c>
    </row>
    <row r="21" spans="1:13" x14ac:dyDescent="0.35">
      <c r="A21" s="1">
        <v>9783863267643</v>
      </c>
      <c r="B21" s="1">
        <v>9783868942682</v>
      </c>
      <c r="C21" t="s">
        <v>306</v>
      </c>
      <c r="D21" t="s">
        <v>92</v>
      </c>
      <c r="E21" t="s">
        <v>93</v>
      </c>
      <c r="F21" t="s">
        <v>32</v>
      </c>
      <c r="G21">
        <v>928</v>
      </c>
      <c r="H21" s="2">
        <v>42278</v>
      </c>
      <c r="I21" s="3">
        <v>639.16</v>
      </c>
      <c r="J21">
        <f t="shared" si="1"/>
        <v>2</v>
      </c>
      <c r="K21" s="3">
        <f t="shared" si="2"/>
        <v>1278.32</v>
      </c>
      <c r="L21" s="3">
        <f t="shared" si="0"/>
        <v>365.2342857142857</v>
      </c>
      <c r="M21" t="s">
        <v>235</v>
      </c>
    </row>
    <row r="22" spans="1:13" x14ac:dyDescent="0.35">
      <c r="A22" s="1">
        <v>9783863267599</v>
      </c>
      <c r="B22" s="1">
        <v>9783868942620</v>
      </c>
      <c r="C22" t="s">
        <v>289</v>
      </c>
      <c r="D22" t="s">
        <v>73</v>
      </c>
      <c r="E22" t="s">
        <v>74</v>
      </c>
      <c r="F22" t="s">
        <v>12</v>
      </c>
      <c r="G22">
        <v>208</v>
      </c>
      <c r="H22" s="2">
        <v>42064</v>
      </c>
      <c r="I22" s="3">
        <v>425.98</v>
      </c>
      <c r="J22">
        <f t="shared" si="1"/>
        <v>2</v>
      </c>
      <c r="K22" s="3">
        <f t="shared" si="2"/>
        <v>851.96</v>
      </c>
      <c r="L22" s="3">
        <f t="shared" si="0"/>
        <v>243.41714285714286</v>
      </c>
      <c r="M22" t="s">
        <v>252</v>
      </c>
    </row>
    <row r="23" spans="1:13" x14ac:dyDescent="0.35">
      <c r="A23" s="1">
        <v>9783863267605</v>
      </c>
      <c r="B23" s="1">
        <v>9783868942637</v>
      </c>
      <c r="C23" t="s">
        <v>420</v>
      </c>
      <c r="D23" t="s">
        <v>107</v>
      </c>
      <c r="E23" t="s">
        <v>108</v>
      </c>
      <c r="F23" t="s">
        <v>12</v>
      </c>
      <c r="G23">
        <v>416</v>
      </c>
      <c r="H23" s="2">
        <v>42064</v>
      </c>
      <c r="I23" s="3">
        <v>994.27</v>
      </c>
      <c r="J23">
        <f t="shared" si="1"/>
        <v>2</v>
      </c>
      <c r="K23" s="3">
        <f t="shared" si="2"/>
        <v>1988.54</v>
      </c>
      <c r="L23" s="3">
        <f t="shared" si="0"/>
        <v>568.15428571428572</v>
      </c>
      <c r="M23" t="s">
        <v>252</v>
      </c>
    </row>
    <row r="24" spans="1:13" x14ac:dyDescent="0.35">
      <c r="A24" s="1">
        <v>9783863267308</v>
      </c>
      <c r="B24" s="1">
        <v>9783868941722</v>
      </c>
      <c r="C24" t="s">
        <v>293</v>
      </c>
      <c r="D24" t="s">
        <v>71</v>
      </c>
      <c r="E24" t="s">
        <v>72</v>
      </c>
      <c r="F24" t="s">
        <v>17</v>
      </c>
      <c r="G24">
        <v>624</v>
      </c>
      <c r="H24" s="2">
        <v>41730</v>
      </c>
      <c r="I24" s="3">
        <v>568.1</v>
      </c>
      <c r="J24">
        <f t="shared" si="1"/>
        <v>2</v>
      </c>
      <c r="K24" s="3">
        <f t="shared" si="2"/>
        <v>1136.2</v>
      </c>
      <c r="L24" s="3">
        <f t="shared" si="0"/>
        <v>324.62857142857143</v>
      </c>
      <c r="M24" t="s">
        <v>288</v>
      </c>
    </row>
    <row r="25" spans="1:13" x14ac:dyDescent="0.35">
      <c r="A25" s="1">
        <v>9783863267285</v>
      </c>
      <c r="B25" s="1">
        <v>9783868941869</v>
      </c>
      <c r="C25" t="s">
        <v>413</v>
      </c>
      <c r="D25" t="s">
        <v>483</v>
      </c>
      <c r="E25" t="s">
        <v>12</v>
      </c>
      <c r="F25" t="s">
        <v>12</v>
      </c>
      <c r="G25">
        <v>896</v>
      </c>
      <c r="H25" s="2">
        <v>41699</v>
      </c>
      <c r="I25" s="3">
        <v>177.46</v>
      </c>
      <c r="J25">
        <f t="shared" si="1"/>
        <v>2</v>
      </c>
      <c r="K25" s="3">
        <f t="shared" si="2"/>
        <v>354.92</v>
      </c>
      <c r="L25" s="3">
        <f t="shared" si="0"/>
        <v>101.4057142857143</v>
      </c>
      <c r="M25" t="s">
        <v>252</v>
      </c>
    </row>
    <row r="26" spans="1:13" x14ac:dyDescent="0.35">
      <c r="A26" s="1">
        <v>9783863267292</v>
      </c>
      <c r="B26" s="1">
        <v>9783868941869</v>
      </c>
      <c r="C26" t="s">
        <v>413</v>
      </c>
      <c r="D26" t="s">
        <v>414</v>
      </c>
      <c r="E26" t="s">
        <v>89</v>
      </c>
      <c r="F26" t="s">
        <v>12</v>
      </c>
      <c r="G26">
        <v>896</v>
      </c>
      <c r="H26" s="2">
        <v>41699</v>
      </c>
      <c r="I26" s="3">
        <v>710.03</v>
      </c>
      <c r="J26">
        <f t="shared" si="1"/>
        <v>2</v>
      </c>
      <c r="K26" s="3">
        <f t="shared" si="2"/>
        <v>1420.06</v>
      </c>
      <c r="L26" s="3">
        <f t="shared" si="0"/>
        <v>405.73142857142858</v>
      </c>
      <c r="M26" t="s">
        <v>252</v>
      </c>
    </row>
    <row r="27" spans="1:13" x14ac:dyDescent="0.35">
      <c r="A27" s="1">
        <v>9783863267223</v>
      </c>
      <c r="B27" s="1">
        <v>9783868942538</v>
      </c>
      <c r="C27" t="s">
        <v>390</v>
      </c>
      <c r="D27" t="s">
        <v>109</v>
      </c>
      <c r="E27" t="s">
        <v>110</v>
      </c>
      <c r="F27" t="s">
        <v>32</v>
      </c>
      <c r="G27">
        <v>300</v>
      </c>
      <c r="H27" s="2">
        <v>41640</v>
      </c>
      <c r="I27" s="3">
        <v>425.98</v>
      </c>
      <c r="J27">
        <f t="shared" si="1"/>
        <v>2</v>
      </c>
      <c r="K27" s="3">
        <f t="shared" si="2"/>
        <v>851.96</v>
      </c>
      <c r="L27" s="3">
        <f t="shared" si="0"/>
        <v>243.41714285714286</v>
      </c>
      <c r="M27" t="s">
        <v>252</v>
      </c>
    </row>
    <row r="28" spans="1:13" x14ac:dyDescent="0.35">
      <c r="A28" s="1">
        <v>9783863266882</v>
      </c>
      <c r="B28" s="1">
        <v>9783868942392</v>
      </c>
      <c r="C28" t="s">
        <v>386</v>
      </c>
      <c r="D28" t="s">
        <v>387</v>
      </c>
      <c r="E28" t="s">
        <v>12</v>
      </c>
      <c r="F28" t="s">
        <v>32</v>
      </c>
      <c r="G28">
        <v>384</v>
      </c>
      <c r="H28" s="2">
        <v>41640</v>
      </c>
      <c r="I28" s="3">
        <v>497.04</v>
      </c>
      <c r="J28">
        <f t="shared" si="1"/>
        <v>2</v>
      </c>
      <c r="K28" s="3">
        <f t="shared" si="2"/>
        <v>994.08</v>
      </c>
      <c r="L28" s="3">
        <f t="shared" si="0"/>
        <v>284.02285714285716</v>
      </c>
      <c r="M28" t="s">
        <v>281</v>
      </c>
    </row>
    <row r="29" spans="1:13" x14ac:dyDescent="0.35">
      <c r="A29" s="1">
        <v>9783863265243</v>
      </c>
      <c r="B29" s="1">
        <v>9783868941708</v>
      </c>
      <c r="C29" t="s">
        <v>293</v>
      </c>
      <c r="D29" t="s">
        <v>69</v>
      </c>
      <c r="E29" t="s">
        <v>70</v>
      </c>
      <c r="F29" t="s">
        <v>17</v>
      </c>
      <c r="G29">
        <v>896</v>
      </c>
      <c r="H29" s="2">
        <v>41426</v>
      </c>
      <c r="I29" s="3">
        <v>710.03</v>
      </c>
      <c r="J29">
        <f t="shared" si="1"/>
        <v>2</v>
      </c>
      <c r="K29" s="3">
        <f t="shared" si="2"/>
        <v>1420.06</v>
      </c>
      <c r="L29" s="3">
        <f t="shared" si="0"/>
        <v>405.73142857142858</v>
      </c>
      <c r="M29" t="s">
        <v>288</v>
      </c>
    </row>
    <row r="30" spans="1:13" x14ac:dyDescent="0.35">
      <c r="A30" s="1">
        <v>9783863266097</v>
      </c>
      <c r="B30" s="1">
        <v>9783868941159</v>
      </c>
      <c r="C30" t="s">
        <v>223</v>
      </c>
      <c r="D30" t="s">
        <v>100</v>
      </c>
      <c r="E30" t="s">
        <v>89</v>
      </c>
      <c r="F30" t="s">
        <v>32</v>
      </c>
      <c r="G30">
        <v>880</v>
      </c>
      <c r="H30" s="2">
        <v>41275</v>
      </c>
      <c r="I30" s="3">
        <v>852.15</v>
      </c>
      <c r="J30">
        <f t="shared" si="1"/>
        <v>2</v>
      </c>
      <c r="K30" s="3">
        <f t="shared" si="2"/>
        <v>1704.3</v>
      </c>
      <c r="L30" s="3">
        <f t="shared" si="0"/>
        <v>486.94285714285712</v>
      </c>
      <c r="M30" t="s">
        <v>252</v>
      </c>
    </row>
    <row r="31" spans="1:13" x14ac:dyDescent="0.35">
      <c r="A31" s="1">
        <v>9783863265250</v>
      </c>
      <c r="B31" s="1">
        <v>9783868941746</v>
      </c>
      <c r="C31" t="s">
        <v>293</v>
      </c>
      <c r="D31" t="s">
        <v>294</v>
      </c>
      <c r="E31" t="s">
        <v>295</v>
      </c>
      <c r="F31" t="s">
        <v>17</v>
      </c>
      <c r="G31">
        <v>464</v>
      </c>
      <c r="H31" s="2">
        <v>41153</v>
      </c>
      <c r="I31" s="3">
        <v>354.92</v>
      </c>
      <c r="J31">
        <f t="shared" si="1"/>
        <v>2</v>
      </c>
      <c r="K31" s="3">
        <f t="shared" si="2"/>
        <v>709.84</v>
      </c>
      <c r="L31" s="3">
        <f t="shared" si="0"/>
        <v>202.81142857142859</v>
      </c>
      <c r="M31" t="s">
        <v>288</v>
      </c>
    </row>
    <row r="32" spans="1:13" x14ac:dyDescent="0.35">
      <c r="A32" s="1">
        <v>9783863266660</v>
      </c>
      <c r="B32" s="1">
        <v>9783868941760</v>
      </c>
      <c r="C32" t="s">
        <v>374</v>
      </c>
      <c r="D32" t="s">
        <v>482</v>
      </c>
      <c r="E32" t="s">
        <v>12</v>
      </c>
      <c r="F32" t="s">
        <v>12</v>
      </c>
      <c r="G32">
        <v>544</v>
      </c>
      <c r="H32" s="2">
        <v>40878</v>
      </c>
      <c r="I32" s="3">
        <v>301.72000000000003</v>
      </c>
      <c r="J32">
        <f t="shared" si="1"/>
        <v>2</v>
      </c>
      <c r="K32" s="3">
        <f t="shared" si="2"/>
        <v>603.44000000000005</v>
      </c>
      <c r="L32" s="3">
        <f t="shared" si="0"/>
        <v>172.41142857142859</v>
      </c>
      <c r="M32" t="s">
        <v>252</v>
      </c>
    </row>
    <row r="33" spans="1:13" x14ac:dyDescent="0.35">
      <c r="A33" s="1">
        <v>9783863267094</v>
      </c>
      <c r="B33" s="1">
        <v>9783827371478</v>
      </c>
      <c r="C33" t="s">
        <v>306</v>
      </c>
      <c r="D33" t="s">
        <v>312</v>
      </c>
      <c r="E33" t="s">
        <v>404</v>
      </c>
      <c r="F33" t="s">
        <v>12</v>
      </c>
      <c r="G33">
        <v>416</v>
      </c>
      <c r="H33" s="2">
        <v>40787</v>
      </c>
      <c r="I33" s="3">
        <v>497.04</v>
      </c>
      <c r="J33">
        <f t="shared" si="1"/>
        <v>2</v>
      </c>
      <c r="K33" s="3">
        <f t="shared" si="2"/>
        <v>994.08</v>
      </c>
      <c r="L33" s="3">
        <f t="shared" si="0"/>
        <v>284.02285714285716</v>
      </c>
      <c r="M33" t="s">
        <v>235</v>
      </c>
    </row>
    <row r="34" spans="1:13" x14ac:dyDescent="0.35">
      <c r="A34" s="1">
        <v>9783863265816</v>
      </c>
      <c r="B34" s="1">
        <v>9783868940060</v>
      </c>
      <c r="C34" t="s">
        <v>326</v>
      </c>
      <c r="D34" t="s">
        <v>117</v>
      </c>
      <c r="E34" t="s">
        <v>118</v>
      </c>
      <c r="F34" t="s">
        <v>45</v>
      </c>
      <c r="G34">
        <v>1232</v>
      </c>
      <c r="H34" s="2">
        <v>40725</v>
      </c>
      <c r="I34" s="3">
        <v>994.27</v>
      </c>
      <c r="J34">
        <f t="shared" si="1"/>
        <v>2</v>
      </c>
      <c r="K34" s="3">
        <f t="shared" si="2"/>
        <v>1988.54</v>
      </c>
      <c r="L34" s="3">
        <f t="shared" si="0"/>
        <v>568.15428571428572</v>
      </c>
      <c r="M34" t="s">
        <v>235</v>
      </c>
    </row>
    <row r="35" spans="1:13" x14ac:dyDescent="0.35">
      <c r="A35" s="1">
        <v>9783863266769</v>
      </c>
      <c r="B35" s="1">
        <v>9783868940114</v>
      </c>
      <c r="C35" t="s">
        <v>381</v>
      </c>
      <c r="D35" t="s">
        <v>87</v>
      </c>
      <c r="E35" t="s">
        <v>88</v>
      </c>
      <c r="F35" t="s">
        <v>12</v>
      </c>
      <c r="G35">
        <v>848</v>
      </c>
      <c r="H35" s="2">
        <v>40422</v>
      </c>
      <c r="I35" s="3">
        <v>1136.2</v>
      </c>
      <c r="J35">
        <f t="shared" si="1"/>
        <v>2</v>
      </c>
      <c r="K35" s="3">
        <f t="shared" si="2"/>
        <v>2272.4</v>
      </c>
      <c r="L35" s="3">
        <f t="shared" si="0"/>
        <v>649.25714285714287</v>
      </c>
      <c r="M35" t="s">
        <v>281</v>
      </c>
    </row>
    <row r="36" spans="1:13" x14ac:dyDescent="0.35">
      <c r="A36" s="1">
        <v>9783863266653</v>
      </c>
      <c r="B36" s="1">
        <v>9783827373236</v>
      </c>
      <c r="C36" t="s">
        <v>372</v>
      </c>
      <c r="D36" t="s">
        <v>373</v>
      </c>
      <c r="E36" t="s">
        <v>12</v>
      </c>
      <c r="F36" t="s">
        <v>12</v>
      </c>
      <c r="G36">
        <v>176</v>
      </c>
      <c r="H36" s="2">
        <v>40148</v>
      </c>
      <c r="I36" s="3">
        <v>354.92</v>
      </c>
      <c r="J36">
        <f t="shared" si="1"/>
        <v>2</v>
      </c>
      <c r="K36" s="3">
        <f t="shared" si="2"/>
        <v>709.84</v>
      </c>
      <c r="L36" s="3">
        <f t="shared" si="0"/>
        <v>202.81142857142859</v>
      </c>
      <c r="M36" t="s">
        <v>281</v>
      </c>
    </row>
    <row r="37" spans="1:13" x14ac:dyDescent="0.35">
      <c r="A37" s="1">
        <v>9783863265489</v>
      </c>
      <c r="B37" s="1">
        <v>9783827371461</v>
      </c>
      <c r="C37" t="s">
        <v>306</v>
      </c>
      <c r="D37" t="s">
        <v>94</v>
      </c>
      <c r="E37" t="s">
        <v>95</v>
      </c>
      <c r="F37" t="s">
        <v>96</v>
      </c>
      <c r="G37">
        <v>1216</v>
      </c>
      <c r="H37" s="2">
        <v>40118</v>
      </c>
      <c r="I37" s="3">
        <v>1420.44</v>
      </c>
      <c r="J37">
        <f t="shared" si="1"/>
        <v>2</v>
      </c>
      <c r="K37" s="3">
        <f t="shared" si="2"/>
        <v>2840.88</v>
      </c>
      <c r="L37" s="3">
        <f t="shared" si="0"/>
        <v>811.68000000000006</v>
      </c>
      <c r="M37" t="s">
        <v>235</v>
      </c>
    </row>
    <row r="38" spans="1:13" x14ac:dyDescent="0.35">
      <c r="A38" s="1">
        <v>9783863266707</v>
      </c>
      <c r="B38" s="1">
        <v>9783827373496</v>
      </c>
      <c r="C38" t="s">
        <v>380</v>
      </c>
      <c r="D38" t="s">
        <v>115</v>
      </c>
      <c r="E38" t="s">
        <v>116</v>
      </c>
      <c r="F38" t="s">
        <v>32</v>
      </c>
      <c r="G38">
        <v>608</v>
      </c>
      <c r="H38" s="2">
        <v>39814</v>
      </c>
      <c r="I38" s="3">
        <v>710.03</v>
      </c>
      <c r="J38">
        <f t="shared" si="1"/>
        <v>2</v>
      </c>
      <c r="K38" s="3">
        <f t="shared" si="2"/>
        <v>1420.06</v>
      </c>
      <c r="L38" s="3">
        <f t="shared" si="0"/>
        <v>405.73142857142858</v>
      </c>
      <c r="M38" t="s">
        <v>235</v>
      </c>
    </row>
    <row r="39" spans="1:13" x14ac:dyDescent="0.35">
      <c r="A39" s="1">
        <v>9783863266233</v>
      </c>
      <c r="B39" s="1">
        <v>9783827373045</v>
      </c>
      <c r="C39" t="s">
        <v>350</v>
      </c>
      <c r="D39" t="s">
        <v>101</v>
      </c>
      <c r="E39" t="s">
        <v>12</v>
      </c>
      <c r="F39" t="s">
        <v>102</v>
      </c>
      <c r="G39">
        <v>1168</v>
      </c>
      <c r="H39" s="2">
        <v>39295</v>
      </c>
      <c r="I39" s="3">
        <v>568.1</v>
      </c>
      <c r="J39">
        <f t="shared" si="1"/>
        <v>2</v>
      </c>
      <c r="K39" s="3">
        <f t="shared" si="2"/>
        <v>1136.2</v>
      </c>
      <c r="L39" s="3">
        <f t="shared" si="0"/>
        <v>324.62857142857143</v>
      </c>
      <c r="M39" t="s">
        <v>281</v>
      </c>
    </row>
    <row r="40" spans="1:13" x14ac:dyDescent="0.35">
      <c r="A40" s="1">
        <v>9783863266639</v>
      </c>
      <c r="B40" s="1">
        <v>9783827372345</v>
      </c>
      <c r="C40" t="s">
        <v>368</v>
      </c>
      <c r="D40" t="s">
        <v>113</v>
      </c>
      <c r="E40" t="s">
        <v>12</v>
      </c>
      <c r="F40" t="s">
        <v>12</v>
      </c>
      <c r="G40">
        <v>336</v>
      </c>
      <c r="H40" s="2">
        <v>39142</v>
      </c>
      <c r="I40" s="3">
        <v>568.1</v>
      </c>
      <c r="J40">
        <f t="shared" si="1"/>
        <v>2</v>
      </c>
      <c r="K40" s="3">
        <f t="shared" si="2"/>
        <v>1136.2</v>
      </c>
      <c r="L40" s="3">
        <f t="shared" si="0"/>
        <v>324.62857142857143</v>
      </c>
      <c r="M40" t="s">
        <v>235</v>
      </c>
    </row>
    <row r="41" spans="1:13" x14ac:dyDescent="0.35">
      <c r="A41" s="1">
        <v>9783863266516</v>
      </c>
      <c r="B41" s="1">
        <v>9783827371140</v>
      </c>
      <c r="C41" t="s">
        <v>361</v>
      </c>
      <c r="D41" t="s">
        <v>99</v>
      </c>
      <c r="E41" t="s">
        <v>362</v>
      </c>
      <c r="F41" t="s">
        <v>12</v>
      </c>
      <c r="G41">
        <v>840</v>
      </c>
      <c r="H41" s="2">
        <v>38777</v>
      </c>
      <c r="I41" s="3">
        <v>710.03</v>
      </c>
      <c r="J41">
        <f t="shared" si="1"/>
        <v>2</v>
      </c>
      <c r="K41" s="3">
        <f t="shared" si="2"/>
        <v>1420.06</v>
      </c>
      <c r="L41" s="3">
        <f t="shared" si="0"/>
        <v>405.73142857142858</v>
      </c>
      <c r="M41" t="s">
        <v>281</v>
      </c>
    </row>
    <row r="42" spans="1:13" x14ac:dyDescent="0.35">
      <c r="A42" s="1">
        <v>9783863265496</v>
      </c>
      <c r="B42" s="1">
        <v>9783827371614</v>
      </c>
      <c r="C42" t="s">
        <v>307</v>
      </c>
      <c r="D42" t="s">
        <v>105</v>
      </c>
      <c r="E42" t="s">
        <v>106</v>
      </c>
      <c r="F42" t="s">
        <v>12</v>
      </c>
      <c r="G42">
        <v>352</v>
      </c>
      <c r="H42" s="2">
        <v>38565</v>
      </c>
      <c r="I42" s="3">
        <v>425.98</v>
      </c>
      <c r="J42">
        <f t="shared" si="1"/>
        <v>2</v>
      </c>
      <c r="K42" s="3">
        <f t="shared" si="2"/>
        <v>851.96</v>
      </c>
      <c r="L42" s="3">
        <f t="shared" si="0"/>
        <v>243.41714285714286</v>
      </c>
      <c r="M42" t="s">
        <v>281</v>
      </c>
    </row>
    <row r="43" spans="1:13" x14ac:dyDescent="0.35">
      <c r="A43" s="1">
        <v>9783863265571</v>
      </c>
      <c r="B43" s="1">
        <v>9783827371591</v>
      </c>
      <c r="C43" t="s">
        <v>311</v>
      </c>
      <c r="D43" t="s">
        <v>119</v>
      </c>
      <c r="E43" t="s">
        <v>120</v>
      </c>
      <c r="F43" t="s">
        <v>121</v>
      </c>
      <c r="G43">
        <v>1056</v>
      </c>
      <c r="H43" s="2">
        <v>38534</v>
      </c>
      <c r="I43" s="3">
        <v>852.15</v>
      </c>
      <c r="J43">
        <f t="shared" si="1"/>
        <v>2</v>
      </c>
      <c r="K43" s="3">
        <f t="shared" si="2"/>
        <v>1704.3</v>
      </c>
      <c r="L43" s="3">
        <f t="shared" si="0"/>
        <v>486.94285714285712</v>
      </c>
      <c r="M43" t="s">
        <v>281</v>
      </c>
    </row>
    <row r="44" spans="1:13" x14ac:dyDescent="0.35">
      <c r="A44" s="1">
        <v>9783863266509</v>
      </c>
      <c r="B44" s="1">
        <v>9783827371133</v>
      </c>
      <c r="C44" t="s">
        <v>361</v>
      </c>
      <c r="D44" t="s">
        <v>97</v>
      </c>
      <c r="E44" t="s">
        <v>98</v>
      </c>
      <c r="F44" t="s">
        <v>12</v>
      </c>
      <c r="G44">
        <v>864</v>
      </c>
      <c r="H44" s="2">
        <v>38384</v>
      </c>
      <c r="I44" s="3">
        <v>710.03</v>
      </c>
      <c r="J44">
        <f t="shared" si="1"/>
        <v>2</v>
      </c>
      <c r="K44" s="3">
        <f t="shared" si="2"/>
        <v>1420.06</v>
      </c>
      <c r="L44" s="3">
        <f t="shared" si="0"/>
        <v>405.73142857142858</v>
      </c>
      <c r="M44" t="s">
        <v>281</v>
      </c>
    </row>
    <row r="45" spans="1:13" x14ac:dyDescent="0.35">
      <c r="A45" s="1">
        <v>9783863265441</v>
      </c>
      <c r="B45" s="1">
        <v>9783827370778</v>
      </c>
      <c r="C45" t="s">
        <v>302</v>
      </c>
      <c r="D45" t="s">
        <v>122</v>
      </c>
      <c r="E45" t="s">
        <v>12</v>
      </c>
      <c r="F45" t="s">
        <v>32</v>
      </c>
      <c r="G45">
        <v>1040</v>
      </c>
      <c r="H45" s="2">
        <v>38169</v>
      </c>
      <c r="I45" s="3">
        <v>994.27</v>
      </c>
      <c r="J45">
        <f t="shared" si="1"/>
        <v>2</v>
      </c>
      <c r="K45" s="3">
        <f t="shared" si="2"/>
        <v>1988.54</v>
      </c>
      <c r="L45" s="3">
        <f t="shared" si="0"/>
        <v>568.15428571428572</v>
      </c>
      <c r="M45" t="s">
        <v>281</v>
      </c>
    </row>
    <row r="46" spans="1:13" x14ac:dyDescent="0.35">
      <c r="A46" s="1">
        <v>9783863266394</v>
      </c>
      <c r="B46" s="1">
        <v>9783827370648</v>
      </c>
      <c r="C46" t="s">
        <v>356</v>
      </c>
      <c r="D46" t="s">
        <v>357</v>
      </c>
      <c r="E46" t="s">
        <v>12</v>
      </c>
      <c r="F46" t="s">
        <v>14</v>
      </c>
      <c r="G46">
        <v>880</v>
      </c>
      <c r="H46" s="2">
        <v>37926</v>
      </c>
      <c r="I46" s="3">
        <v>852.15</v>
      </c>
      <c r="J46">
        <f t="shared" si="1"/>
        <v>2</v>
      </c>
      <c r="K46" s="3">
        <f t="shared" si="2"/>
        <v>1704.3</v>
      </c>
      <c r="L46" s="3">
        <f t="shared" si="0"/>
        <v>486.94285714285712</v>
      </c>
      <c r="M46" t="s">
        <v>281</v>
      </c>
    </row>
    <row r="47" spans="1:13" x14ac:dyDescent="0.35">
      <c r="A47" s="1">
        <v>9783863265533</v>
      </c>
      <c r="B47" s="1">
        <v>9783827370594</v>
      </c>
      <c r="C47" t="s">
        <v>308</v>
      </c>
      <c r="D47" t="s">
        <v>309</v>
      </c>
      <c r="E47" t="s">
        <v>310</v>
      </c>
      <c r="F47" t="s">
        <v>12</v>
      </c>
      <c r="G47">
        <v>464</v>
      </c>
      <c r="H47" s="2">
        <v>37895</v>
      </c>
      <c r="I47" s="3">
        <v>568.1</v>
      </c>
      <c r="J47">
        <f t="shared" si="1"/>
        <v>2</v>
      </c>
      <c r="K47" s="3">
        <f t="shared" si="2"/>
        <v>1136.2</v>
      </c>
      <c r="L47" s="3">
        <f t="shared" si="0"/>
        <v>324.62857142857143</v>
      </c>
      <c r="M47" t="s">
        <v>281</v>
      </c>
    </row>
    <row r="48" spans="1:13" x14ac:dyDescent="0.35">
      <c r="A48" s="1">
        <v>9783868944600</v>
      </c>
      <c r="B48" s="1">
        <v>9783863263638</v>
      </c>
      <c r="C48" t="s">
        <v>510</v>
      </c>
      <c r="D48" t="s">
        <v>511</v>
      </c>
      <c r="E48" t="s">
        <v>12</v>
      </c>
      <c r="F48" t="s">
        <v>12</v>
      </c>
      <c r="G48">
        <v>464</v>
      </c>
      <c r="H48" s="2">
        <v>45495</v>
      </c>
      <c r="I48" s="3">
        <v>710.03</v>
      </c>
      <c r="J48">
        <f t="shared" si="1"/>
        <v>2</v>
      </c>
      <c r="K48" s="3">
        <f t="shared" si="2"/>
        <v>1420.06</v>
      </c>
      <c r="L48" s="3">
        <v>223.15228571428571</v>
      </c>
      <c r="M48" t="s">
        <v>292</v>
      </c>
    </row>
    <row r="50" spans="8:16" x14ac:dyDescent="0.35">
      <c r="H50" s="78" t="s">
        <v>513</v>
      </c>
      <c r="I50" s="78"/>
      <c r="J50" s="78"/>
      <c r="K50" s="38"/>
      <c r="L50" s="38">
        <f>SUM(L2:L49)</f>
        <v>18107.25514285715</v>
      </c>
    </row>
    <row r="51" spans="8:16" x14ac:dyDescent="0.35">
      <c r="I51" s="3" t="s">
        <v>503</v>
      </c>
      <c r="J51" t="s">
        <v>503</v>
      </c>
      <c r="K51" s="3" t="s">
        <v>503</v>
      </c>
      <c r="N51" s="39" t="s">
        <v>506</v>
      </c>
      <c r="O51" s="39"/>
    </row>
    <row r="52" spans="8:16" ht="15" thickBot="1" x14ac:dyDescent="0.4">
      <c r="N52" s="38">
        <v>7000</v>
      </c>
      <c r="O52" s="39" t="s">
        <v>502</v>
      </c>
    </row>
    <row r="53" spans="8:16" ht="15.5" thickTop="1" thickBot="1" x14ac:dyDescent="0.4">
      <c r="N53" s="39" t="s">
        <v>505</v>
      </c>
      <c r="O53" s="63">
        <v>2</v>
      </c>
      <c r="P53" s="13"/>
    </row>
    <row r="54" spans="8:16" ht="15" thickTop="1" x14ac:dyDescent="0.35">
      <c r="H54" s="70" t="s">
        <v>514</v>
      </c>
      <c r="I54" s="38"/>
      <c r="J54" s="38"/>
      <c r="K54" s="38">
        <f>SUM(K2:K52)</f>
        <v>64014.419999999991</v>
      </c>
      <c r="L54" s="38"/>
      <c r="N54" s="40" t="str">
        <f>"Preis bei Faktor " &amp; $O$53</f>
        <v>Preis bei Faktor 2</v>
      </c>
      <c r="O54" s="41">
        <f>$N$52*$O$53</f>
        <v>14000</v>
      </c>
    </row>
    <row r="56" spans="8:16" ht="15" thickBot="1" x14ac:dyDescent="0.4"/>
    <row r="57" spans="8:16" x14ac:dyDescent="0.35">
      <c r="N57" s="48" t="s">
        <v>488</v>
      </c>
      <c r="O57" s="49" t="s">
        <v>489</v>
      </c>
      <c r="P57" s="50" t="s">
        <v>490</v>
      </c>
    </row>
    <row r="58" spans="8:16" x14ac:dyDescent="0.35">
      <c r="N58" s="51" t="s">
        <v>491</v>
      </c>
      <c r="O58" t="s">
        <v>492</v>
      </c>
      <c r="P58" s="52">
        <v>1.1000000000000001</v>
      </c>
    </row>
    <row r="59" spans="8:16" x14ac:dyDescent="0.35">
      <c r="N59" s="53" t="s">
        <v>493</v>
      </c>
      <c r="O59" s="46" t="s">
        <v>494</v>
      </c>
      <c r="P59" s="54">
        <v>1.3</v>
      </c>
    </row>
    <row r="60" spans="8:16" x14ac:dyDescent="0.35">
      <c r="N60" s="53" t="s">
        <v>495</v>
      </c>
      <c r="O60" t="s">
        <v>496</v>
      </c>
      <c r="P60" s="52">
        <v>1.6</v>
      </c>
    </row>
    <row r="61" spans="8:16" x14ac:dyDescent="0.35">
      <c r="N61" s="51" t="s">
        <v>228</v>
      </c>
      <c r="O61" s="47" t="s">
        <v>497</v>
      </c>
      <c r="P61" s="55">
        <v>2</v>
      </c>
    </row>
    <row r="62" spans="8:16" ht="15" thickBot="1" x14ac:dyDescent="0.4">
      <c r="N62" s="56" t="s">
        <v>498</v>
      </c>
      <c r="O62" s="57" t="s">
        <v>499</v>
      </c>
      <c r="P62" s="58">
        <v>2.2999999999999998</v>
      </c>
    </row>
  </sheetData>
  <mergeCells count="1">
    <mergeCell ref="H50:J50"/>
  </mergeCells>
  <pageMargins left="0.7" right="0.7" top="0.78740157499999996" bottom="0.78740157499999996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FDF15-E0E6-41E0-87B6-311D4C493CBE}">
  <dimension ref="A1:P126"/>
  <sheetViews>
    <sheetView tabSelected="1" topLeftCell="B97" workbookViewId="0">
      <selection activeCell="M126" sqref="M126"/>
    </sheetView>
  </sheetViews>
  <sheetFormatPr baseColWidth="10" defaultRowHeight="14.5" x14ac:dyDescent="0.35"/>
  <cols>
    <col min="1" max="2" width="20" style="1" bestFit="1" customWidth="1"/>
    <col min="5" max="5" width="11.1796875" customWidth="1"/>
    <col min="8" max="8" width="10.81640625" style="2"/>
    <col min="9" max="9" width="25.54296875" style="3" customWidth="1"/>
    <col min="10" max="10" width="11.453125" customWidth="1"/>
    <col min="11" max="12" width="17.453125" style="3" customWidth="1"/>
    <col min="13" max="13" width="32.1796875" bestFit="1" customWidth="1"/>
    <col min="14" max="14" width="26.7265625" bestFit="1" customWidth="1"/>
    <col min="15" max="15" width="23.54296875" bestFit="1" customWidth="1"/>
  </cols>
  <sheetData>
    <row r="1" spans="1:13" x14ac:dyDescent="0.35">
      <c r="A1" s="1" t="s">
        <v>1</v>
      </c>
      <c r="B1" s="1" t="s">
        <v>0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2" t="s">
        <v>7</v>
      </c>
      <c r="I1" s="3" t="s">
        <v>473</v>
      </c>
      <c r="J1" t="s">
        <v>9</v>
      </c>
      <c r="K1" s="3" t="s">
        <v>507</v>
      </c>
      <c r="L1" s="3" t="s">
        <v>508</v>
      </c>
      <c r="M1" t="s">
        <v>10</v>
      </c>
    </row>
    <row r="2" spans="1:13" x14ac:dyDescent="0.35">
      <c r="A2" s="1">
        <v>9783863263348</v>
      </c>
      <c r="B2" s="1">
        <v>9783868940121</v>
      </c>
      <c r="C2" t="s">
        <v>274</v>
      </c>
      <c r="D2" t="s">
        <v>275</v>
      </c>
      <c r="E2" t="s">
        <v>276</v>
      </c>
      <c r="F2" t="s">
        <v>277</v>
      </c>
      <c r="G2">
        <v>550</v>
      </c>
      <c r="H2" s="2">
        <v>39814</v>
      </c>
      <c r="I2" s="3">
        <v>620.54</v>
      </c>
      <c r="J2">
        <f>$O$114</f>
        <v>2</v>
      </c>
      <c r="K2" s="3">
        <f>(I2*$O$114)</f>
        <v>1241.08</v>
      </c>
      <c r="L2" s="3">
        <f t="shared" ref="L2:L33" si="0">K2/3.5</f>
        <v>354.59428571428572</v>
      </c>
      <c r="M2" t="s">
        <v>267</v>
      </c>
    </row>
    <row r="3" spans="1:13" x14ac:dyDescent="0.35">
      <c r="A3" s="1">
        <v>9783863268954</v>
      </c>
      <c r="B3" s="1">
        <v>9783868943993</v>
      </c>
      <c r="C3" t="s">
        <v>319</v>
      </c>
      <c r="D3" t="s">
        <v>79</v>
      </c>
      <c r="E3" t="s">
        <v>80</v>
      </c>
      <c r="F3" t="s">
        <v>77</v>
      </c>
      <c r="G3">
        <v>368</v>
      </c>
      <c r="H3" s="2">
        <v>44013</v>
      </c>
      <c r="I3" s="3">
        <v>425.98</v>
      </c>
      <c r="J3">
        <f t="shared" ref="J3:J66" si="1">$O$114</f>
        <v>2</v>
      </c>
      <c r="K3" s="3">
        <f t="shared" ref="K3:K66" si="2">(I3*$O$114)</f>
        <v>851.96</v>
      </c>
      <c r="L3" s="3">
        <f t="shared" si="0"/>
        <v>243.41714285714286</v>
      </c>
      <c r="M3" t="s">
        <v>281</v>
      </c>
    </row>
    <row r="4" spans="1:13" x14ac:dyDescent="0.35">
      <c r="A4" s="1">
        <v>9783863268961</v>
      </c>
      <c r="B4" s="1">
        <v>9783868944006</v>
      </c>
      <c r="C4" t="s">
        <v>319</v>
      </c>
      <c r="D4" t="s">
        <v>81</v>
      </c>
      <c r="E4" t="s">
        <v>82</v>
      </c>
      <c r="F4" t="s">
        <v>38</v>
      </c>
      <c r="G4">
        <v>352</v>
      </c>
      <c r="H4" s="2">
        <v>44075</v>
      </c>
      <c r="I4" s="3">
        <v>425.98</v>
      </c>
      <c r="J4">
        <f t="shared" si="1"/>
        <v>2</v>
      </c>
      <c r="K4" s="3">
        <f t="shared" si="2"/>
        <v>851.96</v>
      </c>
      <c r="L4" s="3">
        <f t="shared" si="0"/>
        <v>243.41714285714286</v>
      </c>
      <c r="M4" t="s">
        <v>281</v>
      </c>
    </row>
    <row r="5" spans="1:13" x14ac:dyDescent="0.35">
      <c r="A5" s="1">
        <v>9783863268947</v>
      </c>
      <c r="B5" s="1">
        <v>9783868943986</v>
      </c>
      <c r="C5" t="s">
        <v>319</v>
      </c>
      <c r="D5" t="s">
        <v>78</v>
      </c>
      <c r="E5" t="s">
        <v>12</v>
      </c>
      <c r="F5" t="s">
        <v>32</v>
      </c>
      <c r="G5">
        <v>688</v>
      </c>
      <c r="H5" s="2">
        <v>44013</v>
      </c>
      <c r="I5" s="3">
        <v>710.03</v>
      </c>
      <c r="J5">
        <f t="shared" si="1"/>
        <v>2</v>
      </c>
      <c r="K5" s="3">
        <f t="shared" si="2"/>
        <v>1420.06</v>
      </c>
      <c r="L5" s="3">
        <f t="shared" si="0"/>
        <v>405.73142857142858</v>
      </c>
      <c r="M5" t="s">
        <v>281</v>
      </c>
    </row>
    <row r="6" spans="1:13" x14ac:dyDescent="0.35">
      <c r="A6" s="1">
        <v>9783863268930</v>
      </c>
      <c r="B6" s="1">
        <v>9783868943979</v>
      </c>
      <c r="C6" t="s">
        <v>285</v>
      </c>
      <c r="D6" t="s">
        <v>83</v>
      </c>
      <c r="E6" t="s">
        <v>12</v>
      </c>
      <c r="F6" t="s">
        <v>32</v>
      </c>
      <c r="G6">
        <v>400</v>
      </c>
      <c r="H6" s="2">
        <v>44013</v>
      </c>
      <c r="I6" s="3">
        <v>497.04</v>
      </c>
      <c r="J6">
        <f t="shared" si="1"/>
        <v>2</v>
      </c>
      <c r="K6" s="3">
        <f t="shared" si="2"/>
        <v>994.08</v>
      </c>
      <c r="L6" s="3">
        <f t="shared" si="0"/>
        <v>284.02285714285716</v>
      </c>
      <c r="M6" t="s">
        <v>281</v>
      </c>
    </row>
    <row r="7" spans="1:13" x14ac:dyDescent="0.35">
      <c r="A7" s="1">
        <v>9783863263225</v>
      </c>
      <c r="B7" s="1">
        <v>9783868944259</v>
      </c>
      <c r="C7" t="s">
        <v>264</v>
      </c>
      <c r="D7" t="s">
        <v>265</v>
      </c>
      <c r="E7" t="s">
        <v>266</v>
      </c>
      <c r="F7" t="s">
        <v>12</v>
      </c>
      <c r="G7">
        <v>224</v>
      </c>
      <c r="H7" s="2">
        <v>44652</v>
      </c>
      <c r="I7" s="3">
        <v>710.03</v>
      </c>
      <c r="J7">
        <f t="shared" si="1"/>
        <v>2</v>
      </c>
      <c r="K7" s="3">
        <f t="shared" si="2"/>
        <v>1420.06</v>
      </c>
      <c r="L7" s="3">
        <f t="shared" si="0"/>
        <v>405.73142857142858</v>
      </c>
      <c r="M7" t="s">
        <v>267</v>
      </c>
    </row>
    <row r="8" spans="1:13" x14ac:dyDescent="0.35">
      <c r="A8" s="1">
        <v>9783863266646</v>
      </c>
      <c r="B8" s="1">
        <v>9783827370334</v>
      </c>
      <c r="C8" t="s">
        <v>369</v>
      </c>
      <c r="D8" t="s">
        <v>370</v>
      </c>
      <c r="E8" t="s">
        <v>371</v>
      </c>
      <c r="F8" t="s">
        <v>12</v>
      </c>
      <c r="G8">
        <v>432</v>
      </c>
      <c r="H8" s="2">
        <v>37500</v>
      </c>
      <c r="I8" s="3">
        <v>425.98</v>
      </c>
      <c r="J8">
        <f t="shared" si="1"/>
        <v>2</v>
      </c>
      <c r="K8" s="3">
        <f t="shared" si="2"/>
        <v>851.96</v>
      </c>
      <c r="L8" s="3">
        <f t="shared" si="0"/>
        <v>243.41714285714286</v>
      </c>
      <c r="M8" t="s">
        <v>267</v>
      </c>
    </row>
    <row r="9" spans="1:13" x14ac:dyDescent="0.35">
      <c r="A9" s="1">
        <v>9783863269616</v>
      </c>
      <c r="B9" s="1">
        <v>9783868949117</v>
      </c>
      <c r="C9" t="s">
        <v>324</v>
      </c>
      <c r="D9" t="s">
        <v>325</v>
      </c>
      <c r="E9" t="s">
        <v>470</v>
      </c>
      <c r="F9" t="s">
        <v>41</v>
      </c>
      <c r="G9">
        <v>672</v>
      </c>
      <c r="H9" s="2">
        <v>42917</v>
      </c>
      <c r="I9" s="3">
        <v>639.16</v>
      </c>
      <c r="J9">
        <f t="shared" si="1"/>
        <v>2</v>
      </c>
      <c r="K9" s="3">
        <f t="shared" si="2"/>
        <v>1278.32</v>
      </c>
      <c r="L9" s="3">
        <f t="shared" si="0"/>
        <v>365.2342857142857</v>
      </c>
      <c r="M9" t="s">
        <v>461</v>
      </c>
    </row>
    <row r="10" spans="1:13" x14ac:dyDescent="0.35">
      <c r="A10" s="1">
        <v>9783863268657</v>
      </c>
      <c r="B10" s="1">
        <v>9783868943641</v>
      </c>
      <c r="C10" t="s">
        <v>220</v>
      </c>
      <c r="D10" t="s">
        <v>204</v>
      </c>
      <c r="E10" t="s">
        <v>205</v>
      </c>
      <c r="F10" t="s">
        <v>180</v>
      </c>
      <c r="G10">
        <v>1120</v>
      </c>
      <c r="H10" s="2">
        <v>44136</v>
      </c>
      <c r="I10" s="3">
        <v>1278.32</v>
      </c>
      <c r="J10">
        <f t="shared" si="1"/>
        <v>2</v>
      </c>
      <c r="K10" s="3">
        <f t="shared" si="2"/>
        <v>2556.64</v>
      </c>
      <c r="L10" s="3">
        <f t="shared" si="0"/>
        <v>730.46857142857141</v>
      </c>
      <c r="M10" t="s">
        <v>252</v>
      </c>
    </row>
    <row r="11" spans="1:13" x14ac:dyDescent="0.35">
      <c r="A11" s="1">
        <v>9783863267216</v>
      </c>
      <c r="B11" s="1">
        <v>9783868942583</v>
      </c>
      <c r="C11" t="s">
        <v>410</v>
      </c>
      <c r="D11" t="s">
        <v>49</v>
      </c>
      <c r="E11" t="s">
        <v>50</v>
      </c>
      <c r="F11" t="s">
        <v>12</v>
      </c>
      <c r="G11">
        <v>800</v>
      </c>
      <c r="H11" s="2">
        <v>41852</v>
      </c>
      <c r="I11" s="3">
        <v>781.09</v>
      </c>
      <c r="J11">
        <f t="shared" si="1"/>
        <v>2</v>
      </c>
      <c r="K11" s="3">
        <f t="shared" si="2"/>
        <v>1562.18</v>
      </c>
      <c r="L11" s="3">
        <f t="shared" si="0"/>
        <v>446.33714285714285</v>
      </c>
      <c r="M11" t="s">
        <v>298</v>
      </c>
    </row>
    <row r="12" spans="1:13" x14ac:dyDescent="0.35">
      <c r="A12" s="1">
        <v>9783863268008</v>
      </c>
      <c r="B12" s="1">
        <v>9783868943122</v>
      </c>
      <c r="C12" t="s">
        <v>431</v>
      </c>
      <c r="D12" t="s">
        <v>56</v>
      </c>
      <c r="E12" t="s">
        <v>44</v>
      </c>
      <c r="F12" t="s">
        <v>57</v>
      </c>
      <c r="G12">
        <v>1120</v>
      </c>
      <c r="H12" s="2">
        <v>43313</v>
      </c>
      <c r="I12" s="3">
        <v>852.15</v>
      </c>
      <c r="J12">
        <f t="shared" si="1"/>
        <v>2</v>
      </c>
      <c r="K12" s="3">
        <f t="shared" si="2"/>
        <v>1704.3</v>
      </c>
      <c r="L12" s="3">
        <f t="shared" si="0"/>
        <v>486.94285714285712</v>
      </c>
      <c r="M12" t="s">
        <v>298</v>
      </c>
    </row>
    <row r="13" spans="1:13" x14ac:dyDescent="0.35">
      <c r="A13" s="1">
        <v>9783863268015</v>
      </c>
      <c r="B13" s="1">
        <v>9783868943139</v>
      </c>
      <c r="C13" t="s">
        <v>432</v>
      </c>
      <c r="D13" t="s">
        <v>58</v>
      </c>
      <c r="E13" t="s">
        <v>12</v>
      </c>
      <c r="F13" t="s">
        <v>32</v>
      </c>
      <c r="G13">
        <v>260</v>
      </c>
      <c r="H13" s="2">
        <v>43374</v>
      </c>
      <c r="I13" s="3">
        <v>425.98</v>
      </c>
      <c r="J13">
        <f t="shared" si="1"/>
        <v>2</v>
      </c>
      <c r="K13" s="3">
        <f t="shared" si="2"/>
        <v>851.96</v>
      </c>
      <c r="L13" s="3">
        <f t="shared" si="0"/>
        <v>243.41714285714286</v>
      </c>
      <c r="M13" t="s">
        <v>298</v>
      </c>
    </row>
    <row r="14" spans="1:13" x14ac:dyDescent="0.35">
      <c r="A14" s="1">
        <v>9783863266547</v>
      </c>
      <c r="B14" s="1">
        <v>9783827370822</v>
      </c>
      <c r="C14" t="s">
        <v>365</v>
      </c>
      <c r="D14" t="s">
        <v>366</v>
      </c>
      <c r="E14" t="s">
        <v>367</v>
      </c>
      <c r="F14" t="s">
        <v>12</v>
      </c>
      <c r="G14">
        <v>752</v>
      </c>
      <c r="H14" s="2">
        <v>38200</v>
      </c>
      <c r="I14" s="3">
        <v>710.03</v>
      </c>
      <c r="J14">
        <f t="shared" si="1"/>
        <v>2</v>
      </c>
      <c r="K14" s="3">
        <f t="shared" si="2"/>
        <v>1420.06</v>
      </c>
      <c r="L14" s="3">
        <f t="shared" si="0"/>
        <v>405.73142857142858</v>
      </c>
      <c r="M14" t="s">
        <v>267</v>
      </c>
    </row>
    <row r="15" spans="1:13" x14ac:dyDescent="0.35">
      <c r="A15" s="1">
        <v>9783863268312</v>
      </c>
      <c r="B15" s="1">
        <v>9783868943412</v>
      </c>
      <c r="C15" t="s">
        <v>329</v>
      </c>
      <c r="D15" t="s">
        <v>43</v>
      </c>
      <c r="E15" t="s">
        <v>12</v>
      </c>
      <c r="F15" t="s">
        <v>19</v>
      </c>
      <c r="G15">
        <v>1536</v>
      </c>
      <c r="H15" s="2">
        <v>44774</v>
      </c>
      <c r="I15" s="3">
        <v>1420.44</v>
      </c>
      <c r="J15">
        <f t="shared" si="1"/>
        <v>2</v>
      </c>
      <c r="K15" s="3">
        <f t="shared" si="2"/>
        <v>2840.88</v>
      </c>
      <c r="L15" s="3">
        <f t="shared" si="0"/>
        <v>811.68000000000006</v>
      </c>
      <c r="M15" t="s">
        <v>298</v>
      </c>
    </row>
    <row r="16" spans="1:13" x14ac:dyDescent="0.35">
      <c r="A16" s="1">
        <v>9783863269555</v>
      </c>
      <c r="B16" s="1">
        <v>9783868949049</v>
      </c>
      <c r="C16" t="s">
        <v>467</v>
      </c>
      <c r="D16" t="s">
        <v>47</v>
      </c>
      <c r="E16" t="s">
        <v>48</v>
      </c>
      <c r="F16" t="s">
        <v>12</v>
      </c>
      <c r="G16">
        <v>762</v>
      </c>
      <c r="H16" s="2">
        <v>41487</v>
      </c>
      <c r="I16" s="3">
        <v>710.03</v>
      </c>
      <c r="J16">
        <f t="shared" si="1"/>
        <v>2</v>
      </c>
      <c r="K16" s="3">
        <f t="shared" si="2"/>
        <v>1420.06</v>
      </c>
      <c r="L16" s="3">
        <f t="shared" si="0"/>
        <v>405.73142857142858</v>
      </c>
      <c r="M16" t="s">
        <v>468</v>
      </c>
    </row>
    <row r="17" spans="1:13" x14ac:dyDescent="0.35">
      <c r="A17" s="1">
        <v>9783863269531</v>
      </c>
      <c r="B17" s="1">
        <v>9783868949063</v>
      </c>
      <c r="C17" t="s">
        <v>464</v>
      </c>
      <c r="D17" t="s">
        <v>42</v>
      </c>
      <c r="E17" t="s">
        <v>12</v>
      </c>
      <c r="F17" t="s">
        <v>12</v>
      </c>
      <c r="G17">
        <v>240</v>
      </c>
      <c r="H17" s="2">
        <v>40513</v>
      </c>
      <c r="I17" s="3">
        <v>425.98</v>
      </c>
      <c r="J17">
        <f t="shared" si="1"/>
        <v>2</v>
      </c>
      <c r="K17" s="3">
        <f t="shared" si="2"/>
        <v>851.96</v>
      </c>
      <c r="L17" s="3">
        <f t="shared" si="0"/>
        <v>243.41714285714286</v>
      </c>
      <c r="M17" t="s">
        <v>462</v>
      </c>
    </row>
    <row r="18" spans="1:13" x14ac:dyDescent="0.35">
      <c r="A18" s="1">
        <v>9783863266769</v>
      </c>
      <c r="B18" s="1">
        <v>9783868940114</v>
      </c>
      <c r="C18" t="s">
        <v>381</v>
      </c>
      <c r="D18" t="s">
        <v>87</v>
      </c>
      <c r="E18" t="s">
        <v>88</v>
      </c>
      <c r="F18" t="s">
        <v>12</v>
      </c>
      <c r="G18">
        <v>848</v>
      </c>
      <c r="H18" s="2">
        <v>40422</v>
      </c>
      <c r="I18" s="3">
        <v>1136.2</v>
      </c>
      <c r="J18">
        <f t="shared" si="1"/>
        <v>2</v>
      </c>
      <c r="K18" s="3">
        <f t="shared" si="2"/>
        <v>2272.4</v>
      </c>
      <c r="L18" s="3">
        <f t="shared" si="0"/>
        <v>649.25714285714287</v>
      </c>
      <c r="M18" t="s">
        <v>281</v>
      </c>
    </row>
    <row r="19" spans="1:13" x14ac:dyDescent="0.35">
      <c r="A19" s="1">
        <v>9783863266219</v>
      </c>
      <c r="B19" s="1">
        <v>9783827371751</v>
      </c>
      <c r="C19" t="s">
        <v>347</v>
      </c>
      <c r="D19" t="s">
        <v>348</v>
      </c>
      <c r="E19" t="s">
        <v>12</v>
      </c>
      <c r="F19" t="s">
        <v>12</v>
      </c>
      <c r="G19">
        <v>368</v>
      </c>
      <c r="H19" s="2">
        <v>38687</v>
      </c>
      <c r="I19" s="3">
        <v>497.04</v>
      </c>
      <c r="J19">
        <f t="shared" si="1"/>
        <v>2</v>
      </c>
      <c r="K19" s="3">
        <f t="shared" si="2"/>
        <v>994.08</v>
      </c>
      <c r="L19" s="3">
        <f t="shared" si="0"/>
        <v>284.02285714285716</v>
      </c>
      <c r="M19" t="s">
        <v>267</v>
      </c>
    </row>
    <row r="20" spans="1:13" x14ac:dyDescent="0.35">
      <c r="A20" s="1">
        <v>9783863268763</v>
      </c>
      <c r="B20" s="1">
        <v>9783868943795</v>
      </c>
      <c r="C20" t="s">
        <v>287</v>
      </c>
      <c r="D20" t="s">
        <v>90</v>
      </c>
      <c r="E20" t="s">
        <v>12</v>
      </c>
      <c r="F20" t="s">
        <v>32</v>
      </c>
      <c r="G20">
        <v>336</v>
      </c>
      <c r="H20" s="2">
        <v>43891</v>
      </c>
      <c r="I20" s="3">
        <v>497.04</v>
      </c>
      <c r="J20">
        <f t="shared" si="1"/>
        <v>2</v>
      </c>
      <c r="K20" s="3">
        <f t="shared" si="2"/>
        <v>994.08</v>
      </c>
      <c r="L20" s="3">
        <f t="shared" si="0"/>
        <v>284.02285714285716</v>
      </c>
      <c r="M20" t="s">
        <v>288</v>
      </c>
    </row>
    <row r="21" spans="1:13" x14ac:dyDescent="0.35">
      <c r="A21" s="1">
        <v>9783863268770</v>
      </c>
      <c r="B21" s="1">
        <v>9783868943801</v>
      </c>
      <c r="C21" t="s">
        <v>287</v>
      </c>
      <c r="D21" t="s">
        <v>68</v>
      </c>
      <c r="E21" t="s">
        <v>12</v>
      </c>
      <c r="F21" t="s">
        <v>32</v>
      </c>
      <c r="G21">
        <v>384</v>
      </c>
      <c r="H21" s="2">
        <v>44105</v>
      </c>
      <c r="I21" s="3">
        <v>497.04</v>
      </c>
      <c r="J21">
        <f t="shared" si="1"/>
        <v>2</v>
      </c>
      <c r="K21" s="3">
        <f t="shared" si="2"/>
        <v>994.08</v>
      </c>
      <c r="L21" s="3">
        <f t="shared" si="0"/>
        <v>284.02285714285716</v>
      </c>
      <c r="M21" t="s">
        <v>288</v>
      </c>
    </row>
    <row r="22" spans="1:13" x14ac:dyDescent="0.35">
      <c r="A22" s="1">
        <v>9783863266233</v>
      </c>
      <c r="B22" s="1">
        <v>9783827373045</v>
      </c>
      <c r="C22" t="s">
        <v>350</v>
      </c>
      <c r="D22" t="s">
        <v>101</v>
      </c>
      <c r="E22" t="s">
        <v>12</v>
      </c>
      <c r="F22" t="s">
        <v>102</v>
      </c>
      <c r="G22">
        <v>1168</v>
      </c>
      <c r="H22" s="2">
        <v>39295</v>
      </c>
      <c r="I22" s="3">
        <v>568.1</v>
      </c>
      <c r="J22">
        <f t="shared" si="1"/>
        <v>2</v>
      </c>
      <c r="K22" s="3">
        <f t="shared" si="2"/>
        <v>1136.2</v>
      </c>
      <c r="L22" s="3">
        <f t="shared" si="0"/>
        <v>324.62857142857143</v>
      </c>
      <c r="M22" t="s">
        <v>281</v>
      </c>
    </row>
    <row r="23" spans="1:13" x14ac:dyDescent="0.35">
      <c r="A23" s="1">
        <v>9783863263126</v>
      </c>
      <c r="B23" s="1">
        <v>9783868944174</v>
      </c>
      <c r="C23" t="s">
        <v>253</v>
      </c>
      <c r="D23" t="s">
        <v>254</v>
      </c>
      <c r="E23" t="s">
        <v>255</v>
      </c>
      <c r="F23" t="s">
        <v>12</v>
      </c>
      <c r="G23">
        <v>512</v>
      </c>
      <c r="H23" s="2">
        <v>45483</v>
      </c>
      <c r="I23" s="3">
        <v>710.03</v>
      </c>
      <c r="J23">
        <f t="shared" si="1"/>
        <v>2</v>
      </c>
      <c r="K23" s="3">
        <f t="shared" si="2"/>
        <v>1420.06</v>
      </c>
      <c r="L23" s="3">
        <f t="shared" si="0"/>
        <v>405.73142857142858</v>
      </c>
      <c r="M23" t="s">
        <v>252</v>
      </c>
    </row>
    <row r="24" spans="1:13" x14ac:dyDescent="0.35">
      <c r="A24" s="1">
        <v>9783863263119</v>
      </c>
      <c r="B24" s="1">
        <v>9783868944167</v>
      </c>
      <c r="C24" t="s">
        <v>249</v>
      </c>
      <c r="D24" t="s">
        <v>250</v>
      </c>
      <c r="E24" t="s">
        <v>251</v>
      </c>
      <c r="F24" t="s">
        <v>12</v>
      </c>
      <c r="G24">
        <v>528</v>
      </c>
      <c r="H24" s="2">
        <v>44713</v>
      </c>
      <c r="I24" s="3">
        <v>710.03</v>
      </c>
      <c r="J24">
        <f t="shared" si="1"/>
        <v>2</v>
      </c>
      <c r="K24" s="3">
        <f t="shared" si="2"/>
        <v>1420.06</v>
      </c>
      <c r="L24" s="3">
        <f t="shared" si="0"/>
        <v>405.73142857142858</v>
      </c>
      <c r="M24" t="s">
        <v>252</v>
      </c>
    </row>
    <row r="25" spans="1:13" x14ac:dyDescent="0.35">
      <c r="A25" s="1">
        <v>9783863263133</v>
      </c>
      <c r="B25" s="1">
        <v>9783868944181</v>
      </c>
      <c r="C25" t="s">
        <v>256</v>
      </c>
      <c r="D25" t="s">
        <v>84</v>
      </c>
      <c r="E25" t="s">
        <v>85</v>
      </c>
      <c r="F25" t="s">
        <v>12</v>
      </c>
      <c r="G25">
        <v>528</v>
      </c>
      <c r="H25" s="2">
        <v>44348</v>
      </c>
      <c r="I25" s="3">
        <v>710.03</v>
      </c>
      <c r="J25">
        <f t="shared" si="1"/>
        <v>2</v>
      </c>
      <c r="K25" s="3">
        <f t="shared" si="2"/>
        <v>1420.06</v>
      </c>
      <c r="L25" s="3">
        <f t="shared" si="0"/>
        <v>405.73142857142858</v>
      </c>
      <c r="M25" t="s">
        <v>252</v>
      </c>
    </row>
    <row r="26" spans="1:13" x14ac:dyDescent="0.35">
      <c r="A26" s="1">
        <v>9783863268886</v>
      </c>
      <c r="B26" s="1">
        <v>9783868943917</v>
      </c>
      <c r="C26" t="s">
        <v>458</v>
      </c>
      <c r="D26" t="s">
        <v>207</v>
      </c>
      <c r="E26" t="s">
        <v>12</v>
      </c>
      <c r="F26" t="s">
        <v>12</v>
      </c>
      <c r="G26">
        <v>224</v>
      </c>
      <c r="H26" s="2">
        <v>43800</v>
      </c>
      <c r="I26" s="3">
        <v>354.92</v>
      </c>
      <c r="J26">
        <f t="shared" si="1"/>
        <v>2</v>
      </c>
      <c r="K26" s="3">
        <f t="shared" si="2"/>
        <v>709.84</v>
      </c>
      <c r="L26" s="3">
        <f t="shared" si="0"/>
        <v>202.81142857142859</v>
      </c>
      <c r="M26" t="s">
        <v>252</v>
      </c>
    </row>
    <row r="27" spans="1:13" x14ac:dyDescent="0.35">
      <c r="A27" s="1">
        <v>9783863268602</v>
      </c>
      <c r="B27" s="1">
        <v>9783868943634</v>
      </c>
      <c r="C27" t="s">
        <v>317</v>
      </c>
      <c r="D27" t="s">
        <v>103</v>
      </c>
      <c r="E27" t="s">
        <v>104</v>
      </c>
      <c r="F27" t="s">
        <v>77</v>
      </c>
      <c r="G27">
        <v>1600</v>
      </c>
      <c r="H27" s="2">
        <v>43678</v>
      </c>
      <c r="I27" s="3">
        <v>1278.32</v>
      </c>
      <c r="J27">
        <f t="shared" si="1"/>
        <v>2</v>
      </c>
      <c r="K27" s="3">
        <f t="shared" si="2"/>
        <v>2556.64</v>
      </c>
      <c r="L27" s="3">
        <f t="shared" si="0"/>
        <v>730.46857142857141</v>
      </c>
      <c r="M27" t="s">
        <v>252</v>
      </c>
    </row>
    <row r="28" spans="1:13" x14ac:dyDescent="0.35">
      <c r="A28" s="1">
        <v>9783863269654</v>
      </c>
      <c r="B28" s="1">
        <v>9783868949155</v>
      </c>
      <c r="C28" t="s">
        <v>317</v>
      </c>
      <c r="D28" t="s">
        <v>465</v>
      </c>
      <c r="E28" t="s">
        <v>206</v>
      </c>
      <c r="F28" t="s">
        <v>77</v>
      </c>
      <c r="G28">
        <v>784</v>
      </c>
      <c r="H28" s="2">
        <v>45047</v>
      </c>
      <c r="I28" s="3">
        <v>923.21</v>
      </c>
      <c r="J28">
        <f t="shared" si="1"/>
        <v>2</v>
      </c>
      <c r="K28" s="3">
        <f t="shared" si="2"/>
        <v>1846.42</v>
      </c>
      <c r="L28" s="3">
        <f t="shared" si="0"/>
        <v>527.54857142857145</v>
      </c>
      <c r="M28" t="s">
        <v>466</v>
      </c>
    </row>
    <row r="29" spans="1:13" x14ac:dyDescent="0.35">
      <c r="A29" s="1">
        <v>9783863266776</v>
      </c>
      <c r="B29" s="1">
        <v>9783868940077</v>
      </c>
      <c r="C29" t="s">
        <v>382</v>
      </c>
      <c r="D29" t="s">
        <v>383</v>
      </c>
      <c r="E29" t="s">
        <v>384</v>
      </c>
      <c r="F29" t="s">
        <v>12</v>
      </c>
      <c r="G29">
        <v>688</v>
      </c>
      <c r="H29" s="2">
        <v>40087</v>
      </c>
      <c r="I29" s="3">
        <v>710.03</v>
      </c>
      <c r="J29">
        <f t="shared" si="1"/>
        <v>2</v>
      </c>
      <c r="K29" s="3">
        <f t="shared" si="2"/>
        <v>1420.06</v>
      </c>
      <c r="L29" s="3">
        <f t="shared" si="0"/>
        <v>405.73142857142858</v>
      </c>
      <c r="M29" t="s">
        <v>267</v>
      </c>
    </row>
    <row r="30" spans="1:13" x14ac:dyDescent="0.35">
      <c r="A30" s="1">
        <v>9783863267599</v>
      </c>
      <c r="B30" s="1">
        <v>9783868942620</v>
      </c>
      <c r="C30" t="s">
        <v>289</v>
      </c>
      <c r="D30" t="s">
        <v>73</v>
      </c>
      <c r="E30" t="s">
        <v>74</v>
      </c>
      <c r="F30" t="s">
        <v>12</v>
      </c>
      <c r="G30">
        <v>208</v>
      </c>
      <c r="H30" s="2">
        <v>42064</v>
      </c>
      <c r="I30" s="3">
        <v>425.98</v>
      </c>
      <c r="J30">
        <f t="shared" si="1"/>
        <v>2</v>
      </c>
      <c r="K30" s="3">
        <f t="shared" si="2"/>
        <v>851.96</v>
      </c>
      <c r="L30" s="3">
        <f t="shared" si="0"/>
        <v>243.41714285714286</v>
      </c>
      <c r="M30" t="s">
        <v>252</v>
      </c>
    </row>
    <row r="31" spans="1:13" x14ac:dyDescent="0.35">
      <c r="A31" s="1">
        <v>9783863268435</v>
      </c>
      <c r="B31" s="1">
        <v>9783868943481</v>
      </c>
      <c r="C31" t="s">
        <v>289</v>
      </c>
      <c r="D31" t="s">
        <v>75</v>
      </c>
      <c r="E31" t="s">
        <v>76</v>
      </c>
      <c r="F31" t="s">
        <v>77</v>
      </c>
      <c r="G31">
        <v>720</v>
      </c>
      <c r="H31" s="2">
        <v>43313</v>
      </c>
      <c r="I31" s="3">
        <v>852.15</v>
      </c>
      <c r="J31">
        <f t="shared" si="1"/>
        <v>2</v>
      </c>
      <c r="K31" s="3">
        <f t="shared" si="2"/>
        <v>1704.3</v>
      </c>
      <c r="L31" s="3">
        <f t="shared" si="0"/>
        <v>486.94285714285712</v>
      </c>
      <c r="M31" t="s">
        <v>252</v>
      </c>
    </row>
    <row r="32" spans="1:13" x14ac:dyDescent="0.35">
      <c r="A32" s="1">
        <v>9783863266493</v>
      </c>
      <c r="B32" s="1">
        <v>9783827373205</v>
      </c>
      <c r="C32" t="s">
        <v>359</v>
      </c>
      <c r="D32" t="s">
        <v>360</v>
      </c>
      <c r="E32" t="s">
        <v>12</v>
      </c>
      <c r="F32" t="s">
        <v>32</v>
      </c>
      <c r="G32">
        <v>848</v>
      </c>
      <c r="H32" s="2">
        <v>39569</v>
      </c>
      <c r="I32" s="3">
        <v>568.1</v>
      </c>
      <c r="J32">
        <f t="shared" si="1"/>
        <v>2</v>
      </c>
      <c r="K32" s="3">
        <f t="shared" si="2"/>
        <v>1136.2</v>
      </c>
      <c r="L32" s="3">
        <f t="shared" si="0"/>
        <v>324.62857142857143</v>
      </c>
      <c r="M32" t="s">
        <v>267</v>
      </c>
    </row>
    <row r="33" spans="1:13" x14ac:dyDescent="0.35">
      <c r="A33" s="1">
        <v>9783863266691</v>
      </c>
      <c r="B33" s="1">
        <v>9783827370969</v>
      </c>
      <c r="C33" t="s">
        <v>378</v>
      </c>
      <c r="D33" t="s">
        <v>379</v>
      </c>
      <c r="E33" t="s">
        <v>12</v>
      </c>
      <c r="F33" t="s">
        <v>12</v>
      </c>
      <c r="G33">
        <v>208</v>
      </c>
      <c r="H33" s="2">
        <v>38353</v>
      </c>
      <c r="I33" s="3">
        <v>354.92</v>
      </c>
      <c r="J33">
        <f t="shared" si="1"/>
        <v>2</v>
      </c>
      <c r="K33" s="3">
        <f t="shared" si="2"/>
        <v>709.84</v>
      </c>
      <c r="L33" s="3">
        <f t="shared" si="0"/>
        <v>202.81142857142859</v>
      </c>
      <c r="M33" t="s">
        <v>267</v>
      </c>
    </row>
    <row r="34" spans="1:13" x14ac:dyDescent="0.35">
      <c r="A34" s="1">
        <v>9783863267032</v>
      </c>
      <c r="B34" s="1">
        <v>9783868941517</v>
      </c>
      <c r="C34" t="s">
        <v>400</v>
      </c>
      <c r="D34" t="s">
        <v>146</v>
      </c>
      <c r="E34" t="s">
        <v>12</v>
      </c>
      <c r="F34" t="s">
        <v>12</v>
      </c>
      <c r="G34">
        <v>432</v>
      </c>
      <c r="H34" s="2">
        <v>41334</v>
      </c>
      <c r="I34" s="3">
        <v>568.1</v>
      </c>
      <c r="J34">
        <f t="shared" si="1"/>
        <v>2</v>
      </c>
      <c r="K34" s="3">
        <f t="shared" si="2"/>
        <v>1136.2</v>
      </c>
      <c r="L34" s="3">
        <f t="shared" ref="L34:L65" si="3">K34/3.5</f>
        <v>324.62857142857143</v>
      </c>
      <c r="M34" t="s">
        <v>267</v>
      </c>
    </row>
    <row r="35" spans="1:13" x14ac:dyDescent="0.35">
      <c r="A35" s="1">
        <v>9783863267483</v>
      </c>
      <c r="B35" s="1">
        <v>9783868942224</v>
      </c>
      <c r="C35" t="s">
        <v>419</v>
      </c>
      <c r="D35" t="s">
        <v>52</v>
      </c>
      <c r="E35" t="s">
        <v>12</v>
      </c>
      <c r="F35" t="s">
        <v>19</v>
      </c>
      <c r="G35">
        <v>1280</v>
      </c>
      <c r="H35" s="2">
        <v>42217</v>
      </c>
      <c r="I35" s="3">
        <v>1420.44</v>
      </c>
      <c r="J35">
        <f t="shared" si="1"/>
        <v>2</v>
      </c>
      <c r="K35" s="3">
        <f t="shared" si="2"/>
        <v>2840.88</v>
      </c>
      <c r="L35" s="3">
        <f t="shared" si="3"/>
        <v>811.68000000000006</v>
      </c>
      <c r="M35" t="s">
        <v>230</v>
      </c>
    </row>
    <row r="36" spans="1:13" x14ac:dyDescent="0.35">
      <c r="A36" s="1">
        <v>9783863267490</v>
      </c>
      <c r="B36" s="1">
        <v>9783868942248</v>
      </c>
      <c r="C36" t="s">
        <v>419</v>
      </c>
      <c r="D36" t="s">
        <v>53</v>
      </c>
      <c r="E36" t="s">
        <v>12</v>
      </c>
      <c r="F36" t="s">
        <v>19</v>
      </c>
      <c r="G36">
        <v>688</v>
      </c>
      <c r="H36" s="2">
        <v>42461</v>
      </c>
      <c r="I36" s="3">
        <v>852.15</v>
      </c>
      <c r="J36">
        <f t="shared" si="1"/>
        <v>2</v>
      </c>
      <c r="K36" s="3">
        <f t="shared" si="2"/>
        <v>1704.3</v>
      </c>
      <c r="L36" s="3">
        <f t="shared" si="3"/>
        <v>486.94285714285712</v>
      </c>
      <c r="M36" t="s">
        <v>230</v>
      </c>
    </row>
    <row r="37" spans="1:13" x14ac:dyDescent="0.35">
      <c r="A37" s="1">
        <v>9783863266097</v>
      </c>
      <c r="B37" s="1">
        <v>9783868941159</v>
      </c>
      <c r="C37" t="s">
        <v>223</v>
      </c>
      <c r="D37" t="s">
        <v>100</v>
      </c>
      <c r="E37" t="s">
        <v>89</v>
      </c>
      <c r="F37" t="s">
        <v>32</v>
      </c>
      <c r="G37">
        <v>880</v>
      </c>
      <c r="H37" s="2">
        <v>41275</v>
      </c>
      <c r="I37" s="3">
        <v>852.15</v>
      </c>
      <c r="J37">
        <f t="shared" si="1"/>
        <v>2</v>
      </c>
      <c r="K37" s="3">
        <f t="shared" si="2"/>
        <v>1704.3</v>
      </c>
      <c r="L37" s="3">
        <f t="shared" si="3"/>
        <v>486.94285714285712</v>
      </c>
      <c r="M37" t="s">
        <v>252</v>
      </c>
    </row>
    <row r="38" spans="1:13" x14ac:dyDescent="0.35">
      <c r="A38" s="1">
        <v>9783863269623</v>
      </c>
      <c r="B38" s="1">
        <v>9783868949124</v>
      </c>
      <c r="C38" t="s">
        <v>463</v>
      </c>
      <c r="D38" t="s">
        <v>471</v>
      </c>
      <c r="E38" t="s">
        <v>472</v>
      </c>
      <c r="F38" t="s">
        <v>32</v>
      </c>
      <c r="G38">
        <v>736</v>
      </c>
      <c r="H38" s="2">
        <v>44044</v>
      </c>
      <c r="I38" s="3">
        <v>710.03</v>
      </c>
      <c r="J38">
        <f t="shared" si="1"/>
        <v>2</v>
      </c>
      <c r="K38" s="3">
        <f t="shared" si="2"/>
        <v>1420.06</v>
      </c>
      <c r="L38" s="3">
        <f t="shared" si="3"/>
        <v>405.73142857142858</v>
      </c>
      <c r="M38" t="s">
        <v>461</v>
      </c>
    </row>
    <row r="39" spans="1:13" x14ac:dyDescent="0.35">
      <c r="A39" s="1">
        <v>9783863265434</v>
      </c>
      <c r="B39" s="1">
        <v>9783827370358</v>
      </c>
      <c r="C39" t="s">
        <v>299</v>
      </c>
      <c r="D39" t="s">
        <v>300</v>
      </c>
      <c r="E39" t="s">
        <v>301</v>
      </c>
      <c r="F39" t="s">
        <v>12</v>
      </c>
      <c r="G39">
        <v>352</v>
      </c>
      <c r="H39" s="2">
        <v>37591</v>
      </c>
      <c r="I39" s="3">
        <v>497.04</v>
      </c>
      <c r="J39">
        <f t="shared" si="1"/>
        <v>2</v>
      </c>
      <c r="K39" s="3">
        <f t="shared" si="2"/>
        <v>994.08</v>
      </c>
      <c r="L39" s="3">
        <f t="shared" si="3"/>
        <v>284.02285714285716</v>
      </c>
      <c r="M39" t="s">
        <v>267</v>
      </c>
    </row>
    <row r="40" spans="1:13" x14ac:dyDescent="0.35">
      <c r="A40" s="1">
        <v>9783863263515</v>
      </c>
      <c r="B40" s="1">
        <v>9783868944488</v>
      </c>
      <c r="C40" t="s">
        <v>475</v>
      </c>
      <c r="D40" t="s">
        <v>134</v>
      </c>
      <c r="E40" t="s">
        <v>12</v>
      </c>
      <c r="F40" t="s">
        <v>77</v>
      </c>
      <c r="G40">
        <v>880</v>
      </c>
      <c r="H40" s="2">
        <v>45108</v>
      </c>
      <c r="I40" s="3">
        <v>852.15</v>
      </c>
      <c r="J40">
        <f t="shared" si="1"/>
        <v>2</v>
      </c>
      <c r="K40" s="3">
        <f t="shared" si="2"/>
        <v>1704.3</v>
      </c>
      <c r="L40" s="3">
        <f t="shared" si="3"/>
        <v>486.94285714285712</v>
      </c>
      <c r="M40" t="s">
        <v>267</v>
      </c>
    </row>
    <row r="41" spans="1:13" x14ac:dyDescent="0.35">
      <c r="A41" s="1">
        <v>9783863266639</v>
      </c>
      <c r="B41" s="1">
        <v>9783827372345</v>
      </c>
      <c r="C41" t="s">
        <v>368</v>
      </c>
      <c r="D41" t="s">
        <v>113</v>
      </c>
      <c r="E41" t="s">
        <v>12</v>
      </c>
      <c r="F41" t="s">
        <v>12</v>
      </c>
      <c r="G41">
        <v>336</v>
      </c>
      <c r="H41" s="2">
        <v>39142</v>
      </c>
      <c r="I41" s="3">
        <v>568.1</v>
      </c>
      <c r="J41">
        <f t="shared" si="1"/>
        <v>2</v>
      </c>
      <c r="K41" s="3">
        <f t="shared" si="2"/>
        <v>1136.2</v>
      </c>
      <c r="L41" s="3">
        <f t="shared" si="3"/>
        <v>324.62857142857143</v>
      </c>
      <c r="M41" t="s">
        <v>235</v>
      </c>
    </row>
    <row r="42" spans="1:13" x14ac:dyDescent="0.35">
      <c r="A42" s="1">
        <v>9783863268466</v>
      </c>
      <c r="B42" s="1">
        <v>9783868943511</v>
      </c>
      <c r="C42" t="s">
        <v>233</v>
      </c>
      <c r="D42" t="s">
        <v>436</v>
      </c>
      <c r="E42" t="s">
        <v>437</v>
      </c>
      <c r="F42" t="s">
        <v>57</v>
      </c>
      <c r="G42">
        <v>640</v>
      </c>
      <c r="H42" s="2">
        <v>43313</v>
      </c>
      <c r="I42" s="3">
        <v>710.03</v>
      </c>
      <c r="J42">
        <f t="shared" si="1"/>
        <v>2</v>
      </c>
      <c r="K42" s="3">
        <f t="shared" si="2"/>
        <v>1420.06</v>
      </c>
      <c r="L42" s="3">
        <f t="shared" si="3"/>
        <v>405.73142857142858</v>
      </c>
      <c r="M42" t="s">
        <v>235</v>
      </c>
    </row>
    <row r="43" spans="1:13" x14ac:dyDescent="0.35">
      <c r="A43" s="1">
        <v>9783863263041</v>
      </c>
      <c r="B43" s="1">
        <v>9783868944099</v>
      </c>
      <c r="C43" t="s">
        <v>233</v>
      </c>
      <c r="D43" t="s">
        <v>236</v>
      </c>
      <c r="E43" t="s">
        <v>237</v>
      </c>
      <c r="F43" t="s">
        <v>238</v>
      </c>
      <c r="G43">
        <v>688</v>
      </c>
      <c r="H43" s="2">
        <v>44256</v>
      </c>
      <c r="I43" s="3">
        <v>852.15</v>
      </c>
      <c r="J43">
        <f t="shared" si="1"/>
        <v>2</v>
      </c>
      <c r="K43" s="3">
        <f t="shared" si="2"/>
        <v>1704.3</v>
      </c>
      <c r="L43" s="3">
        <f t="shared" si="3"/>
        <v>486.94285714285712</v>
      </c>
      <c r="M43" t="s">
        <v>235</v>
      </c>
    </row>
    <row r="44" spans="1:13" x14ac:dyDescent="0.35">
      <c r="A44" s="1">
        <v>9783863263034</v>
      </c>
      <c r="B44" s="1">
        <v>9783868944082</v>
      </c>
      <c r="C44" t="s">
        <v>233</v>
      </c>
      <c r="D44" t="s">
        <v>111</v>
      </c>
      <c r="E44" t="s">
        <v>112</v>
      </c>
      <c r="F44" t="s">
        <v>234</v>
      </c>
      <c r="G44">
        <v>640</v>
      </c>
      <c r="H44" s="2">
        <v>44317</v>
      </c>
      <c r="I44" s="3">
        <v>852.15</v>
      </c>
      <c r="J44">
        <f t="shared" si="1"/>
        <v>2</v>
      </c>
      <c r="K44" s="3">
        <f t="shared" si="2"/>
        <v>1704.3</v>
      </c>
      <c r="L44" s="3">
        <f t="shared" si="3"/>
        <v>486.94285714285712</v>
      </c>
      <c r="M44" t="s">
        <v>235</v>
      </c>
    </row>
    <row r="45" spans="1:13" x14ac:dyDescent="0.35">
      <c r="A45" s="1">
        <v>9783863266509</v>
      </c>
      <c r="B45" s="1">
        <v>9783827371133</v>
      </c>
      <c r="C45" t="s">
        <v>361</v>
      </c>
      <c r="D45" t="s">
        <v>97</v>
      </c>
      <c r="E45" t="s">
        <v>98</v>
      </c>
      <c r="F45" t="s">
        <v>12</v>
      </c>
      <c r="G45">
        <v>864</v>
      </c>
      <c r="H45" s="2">
        <v>38384</v>
      </c>
      <c r="I45" s="3">
        <v>710.03</v>
      </c>
      <c r="J45">
        <f t="shared" si="1"/>
        <v>2</v>
      </c>
      <c r="K45" s="3">
        <f t="shared" si="2"/>
        <v>1420.06</v>
      </c>
      <c r="L45" s="3">
        <f t="shared" si="3"/>
        <v>405.73142857142858</v>
      </c>
      <c r="M45" t="s">
        <v>281</v>
      </c>
    </row>
    <row r="46" spans="1:13" x14ac:dyDescent="0.35">
      <c r="A46" s="1">
        <v>9783863266516</v>
      </c>
      <c r="B46" s="1">
        <v>9783827371140</v>
      </c>
      <c r="C46" t="s">
        <v>361</v>
      </c>
      <c r="D46" t="s">
        <v>99</v>
      </c>
      <c r="E46" t="s">
        <v>362</v>
      </c>
      <c r="F46" t="s">
        <v>12</v>
      </c>
      <c r="G46">
        <v>840</v>
      </c>
      <c r="H46" s="2">
        <v>38777</v>
      </c>
      <c r="I46" s="3">
        <v>710.03</v>
      </c>
      <c r="J46">
        <f t="shared" si="1"/>
        <v>2</v>
      </c>
      <c r="K46" s="3">
        <f t="shared" si="2"/>
        <v>1420.06</v>
      </c>
      <c r="L46" s="3">
        <f t="shared" si="3"/>
        <v>405.73142857142858</v>
      </c>
      <c r="M46" t="s">
        <v>281</v>
      </c>
    </row>
    <row r="47" spans="1:13" x14ac:dyDescent="0.35">
      <c r="A47" s="1">
        <v>9783863265090</v>
      </c>
      <c r="B47" s="1">
        <v>9783868940824</v>
      </c>
      <c r="C47" t="s">
        <v>284</v>
      </c>
      <c r="D47" t="s">
        <v>130</v>
      </c>
      <c r="E47" t="s">
        <v>12</v>
      </c>
      <c r="F47" t="s">
        <v>38</v>
      </c>
      <c r="G47">
        <v>592</v>
      </c>
      <c r="H47" s="2">
        <v>40603</v>
      </c>
      <c r="I47" s="3">
        <v>710.03</v>
      </c>
      <c r="J47">
        <f t="shared" si="1"/>
        <v>2</v>
      </c>
      <c r="K47" s="3">
        <f t="shared" si="2"/>
        <v>1420.06</v>
      </c>
      <c r="L47" s="3">
        <f t="shared" si="3"/>
        <v>405.73142857142858</v>
      </c>
      <c r="M47" t="s">
        <v>267</v>
      </c>
    </row>
    <row r="48" spans="1:13" x14ac:dyDescent="0.35">
      <c r="A48" s="1">
        <v>9783863265533</v>
      </c>
      <c r="B48" s="1">
        <v>9783827370594</v>
      </c>
      <c r="C48" t="s">
        <v>308</v>
      </c>
      <c r="D48" t="s">
        <v>309</v>
      </c>
      <c r="E48" t="s">
        <v>310</v>
      </c>
      <c r="F48" t="s">
        <v>12</v>
      </c>
      <c r="G48">
        <v>464</v>
      </c>
      <c r="H48" s="2">
        <v>37895</v>
      </c>
      <c r="I48" s="3">
        <v>568.1</v>
      </c>
      <c r="J48">
        <f t="shared" si="1"/>
        <v>2</v>
      </c>
      <c r="K48" s="3">
        <f t="shared" si="2"/>
        <v>1136.2</v>
      </c>
      <c r="L48" s="3">
        <f t="shared" si="3"/>
        <v>324.62857142857143</v>
      </c>
      <c r="M48" t="s">
        <v>281</v>
      </c>
    </row>
    <row r="49" spans="1:13" x14ac:dyDescent="0.35">
      <c r="A49" s="1">
        <v>9783863263331</v>
      </c>
      <c r="B49" s="1">
        <v>9783827373120</v>
      </c>
      <c r="C49" t="s">
        <v>272</v>
      </c>
      <c r="D49" t="s">
        <v>273</v>
      </c>
      <c r="E49" t="s">
        <v>12</v>
      </c>
      <c r="F49" t="s">
        <v>77</v>
      </c>
      <c r="G49">
        <v>1088</v>
      </c>
      <c r="H49" s="2">
        <v>39630</v>
      </c>
      <c r="I49" s="3">
        <v>1330.95</v>
      </c>
      <c r="J49">
        <f t="shared" si="1"/>
        <v>2</v>
      </c>
      <c r="K49" s="3">
        <f t="shared" si="2"/>
        <v>2661.9</v>
      </c>
      <c r="L49" s="3">
        <f t="shared" si="3"/>
        <v>760.5428571428572</v>
      </c>
      <c r="M49" t="s">
        <v>230</v>
      </c>
    </row>
    <row r="50" spans="1:13" x14ac:dyDescent="0.35">
      <c r="A50" s="1">
        <v>9783863268428</v>
      </c>
      <c r="B50" s="1">
        <v>9783868943474</v>
      </c>
      <c r="C50" t="s">
        <v>435</v>
      </c>
      <c r="D50" t="s">
        <v>63</v>
      </c>
      <c r="E50" t="s">
        <v>12</v>
      </c>
      <c r="F50" t="s">
        <v>64</v>
      </c>
      <c r="G50">
        <v>640</v>
      </c>
      <c r="H50" s="2">
        <v>44013</v>
      </c>
      <c r="I50" s="3">
        <v>852.15</v>
      </c>
      <c r="J50">
        <f t="shared" si="1"/>
        <v>2</v>
      </c>
      <c r="K50" s="3">
        <f t="shared" si="2"/>
        <v>1704.3</v>
      </c>
      <c r="L50" s="3">
        <f t="shared" si="3"/>
        <v>486.94285714285712</v>
      </c>
      <c r="M50" t="s">
        <v>298</v>
      </c>
    </row>
    <row r="51" spans="1:13" x14ac:dyDescent="0.35">
      <c r="A51" s="1">
        <v>9783863265816</v>
      </c>
      <c r="B51" s="1">
        <v>9783868940060</v>
      </c>
      <c r="C51" t="s">
        <v>326</v>
      </c>
      <c r="D51" t="s">
        <v>117</v>
      </c>
      <c r="E51" t="s">
        <v>118</v>
      </c>
      <c r="F51" t="s">
        <v>45</v>
      </c>
      <c r="G51">
        <v>1232</v>
      </c>
      <c r="H51" s="2">
        <v>40725</v>
      </c>
      <c r="I51" s="3">
        <v>994.27</v>
      </c>
      <c r="J51">
        <f t="shared" si="1"/>
        <v>2</v>
      </c>
      <c r="K51" s="3">
        <f t="shared" si="2"/>
        <v>1988.54</v>
      </c>
      <c r="L51" s="3">
        <f t="shared" si="3"/>
        <v>568.15428571428572</v>
      </c>
      <c r="M51" t="s">
        <v>235</v>
      </c>
    </row>
    <row r="52" spans="1:13" x14ac:dyDescent="0.35">
      <c r="A52" s="1">
        <v>9783863266653</v>
      </c>
      <c r="B52" s="1">
        <v>9783827373236</v>
      </c>
      <c r="C52" t="s">
        <v>372</v>
      </c>
      <c r="D52" t="s">
        <v>373</v>
      </c>
      <c r="E52" t="s">
        <v>12</v>
      </c>
      <c r="F52" t="s">
        <v>12</v>
      </c>
      <c r="G52">
        <v>176</v>
      </c>
      <c r="H52" s="2">
        <v>40148</v>
      </c>
      <c r="I52" s="3">
        <v>354.92</v>
      </c>
      <c r="J52">
        <f t="shared" si="1"/>
        <v>2</v>
      </c>
      <c r="K52" s="3">
        <f t="shared" si="2"/>
        <v>709.84</v>
      </c>
      <c r="L52" s="3">
        <f t="shared" si="3"/>
        <v>202.81142857142859</v>
      </c>
      <c r="M52" t="s">
        <v>281</v>
      </c>
    </row>
    <row r="53" spans="1:13" x14ac:dyDescent="0.35">
      <c r="A53" s="1">
        <v>9783863267681</v>
      </c>
      <c r="B53" s="1">
        <v>9783868942729</v>
      </c>
      <c r="C53" t="s">
        <v>354</v>
      </c>
      <c r="D53" t="s">
        <v>54</v>
      </c>
      <c r="E53" t="s">
        <v>12</v>
      </c>
      <c r="F53" t="s">
        <v>32</v>
      </c>
      <c r="G53">
        <v>448</v>
      </c>
      <c r="H53" s="2">
        <v>42644</v>
      </c>
      <c r="I53" s="3">
        <v>568.1</v>
      </c>
      <c r="J53">
        <f t="shared" si="1"/>
        <v>2</v>
      </c>
      <c r="K53" s="3">
        <f t="shared" si="2"/>
        <v>1136.2</v>
      </c>
      <c r="L53" s="3">
        <f t="shared" si="3"/>
        <v>324.62857142857143</v>
      </c>
      <c r="M53" t="s">
        <v>298</v>
      </c>
    </row>
    <row r="54" spans="1:13" x14ac:dyDescent="0.35">
      <c r="A54" s="1">
        <v>9783863266905</v>
      </c>
      <c r="B54" s="1">
        <v>9783827372475</v>
      </c>
      <c r="C54" t="s">
        <v>389</v>
      </c>
      <c r="D54" t="s">
        <v>39</v>
      </c>
      <c r="E54" t="s">
        <v>12</v>
      </c>
      <c r="F54" t="s">
        <v>19</v>
      </c>
      <c r="G54">
        <v>1072</v>
      </c>
      <c r="H54" s="2">
        <v>39234</v>
      </c>
      <c r="I54" s="3">
        <v>994.27</v>
      </c>
      <c r="J54">
        <f t="shared" si="1"/>
        <v>2</v>
      </c>
      <c r="K54" s="3">
        <f t="shared" si="2"/>
        <v>1988.54</v>
      </c>
      <c r="L54" s="3">
        <f t="shared" si="3"/>
        <v>568.15428571428572</v>
      </c>
      <c r="M54" t="s">
        <v>230</v>
      </c>
    </row>
    <row r="55" spans="1:13" x14ac:dyDescent="0.35">
      <c r="A55" s="1">
        <v>9783863269586</v>
      </c>
      <c r="B55" s="1">
        <v>9783868949087</v>
      </c>
      <c r="C55" t="s">
        <v>459</v>
      </c>
      <c r="D55" t="s">
        <v>460</v>
      </c>
      <c r="E55" t="s">
        <v>469</v>
      </c>
      <c r="F55" t="s">
        <v>32</v>
      </c>
      <c r="G55">
        <v>320</v>
      </c>
      <c r="H55" s="2">
        <v>42583</v>
      </c>
      <c r="I55" s="3">
        <v>497.04</v>
      </c>
      <c r="J55">
        <f t="shared" si="1"/>
        <v>2</v>
      </c>
      <c r="K55" s="3">
        <f t="shared" si="2"/>
        <v>994.08</v>
      </c>
      <c r="L55" s="3">
        <f t="shared" si="3"/>
        <v>284.02285714285716</v>
      </c>
      <c r="M55" t="s">
        <v>461</v>
      </c>
    </row>
    <row r="56" spans="1:13" x14ac:dyDescent="0.35">
      <c r="A56" s="1">
        <v>9783863267391</v>
      </c>
      <c r="B56" s="1">
        <v>9783827372154</v>
      </c>
      <c r="C56" t="s">
        <v>416</v>
      </c>
      <c r="D56" t="s">
        <v>136</v>
      </c>
      <c r="E56" t="s">
        <v>12</v>
      </c>
      <c r="F56" t="s">
        <v>12</v>
      </c>
      <c r="G56">
        <v>256</v>
      </c>
      <c r="H56" s="2">
        <v>38777</v>
      </c>
      <c r="I56" s="3">
        <v>354.92</v>
      </c>
      <c r="J56">
        <f t="shared" si="1"/>
        <v>2</v>
      </c>
      <c r="K56" s="3">
        <f t="shared" si="2"/>
        <v>709.84</v>
      </c>
      <c r="L56" s="3">
        <f t="shared" si="3"/>
        <v>202.81142857142859</v>
      </c>
      <c r="M56" t="s">
        <v>267</v>
      </c>
    </row>
    <row r="57" spans="1:13" x14ac:dyDescent="0.35">
      <c r="A57" s="1">
        <v>9783863267223</v>
      </c>
      <c r="B57" s="1">
        <v>9783868942538</v>
      </c>
      <c r="C57" t="s">
        <v>390</v>
      </c>
      <c r="D57" t="s">
        <v>109</v>
      </c>
      <c r="E57" t="s">
        <v>110</v>
      </c>
      <c r="F57" t="s">
        <v>32</v>
      </c>
      <c r="G57">
        <v>300</v>
      </c>
      <c r="H57" s="2">
        <v>41640</v>
      </c>
      <c r="I57" s="3">
        <v>425.98</v>
      </c>
      <c r="J57">
        <f t="shared" si="1"/>
        <v>2</v>
      </c>
      <c r="K57" s="3">
        <f t="shared" si="2"/>
        <v>851.96</v>
      </c>
      <c r="L57" s="3">
        <f t="shared" si="3"/>
        <v>243.41714285714286</v>
      </c>
      <c r="M57" t="s">
        <v>252</v>
      </c>
    </row>
    <row r="58" spans="1:13" x14ac:dyDescent="0.35">
      <c r="A58" s="1">
        <v>9783863266868</v>
      </c>
      <c r="B58" s="1">
        <v>9783868942378</v>
      </c>
      <c r="C58" t="s">
        <v>286</v>
      </c>
      <c r="D58" t="s">
        <v>128</v>
      </c>
      <c r="E58" t="s">
        <v>129</v>
      </c>
      <c r="F58" t="s">
        <v>41</v>
      </c>
      <c r="G58">
        <v>896</v>
      </c>
      <c r="H58" s="2">
        <v>41699</v>
      </c>
      <c r="I58" s="3">
        <v>852.15</v>
      </c>
      <c r="J58">
        <f t="shared" si="1"/>
        <v>2</v>
      </c>
      <c r="K58" s="3">
        <f t="shared" si="2"/>
        <v>1704.3</v>
      </c>
      <c r="L58" s="3">
        <f t="shared" si="3"/>
        <v>486.94285714285712</v>
      </c>
      <c r="M58" t="s">
        <v>267</v>
      </c>
    </row>
    <row r="59" spans="1:13" x14ac:dyDescent="0.35">
      <c r="A59" s="1">
        <v>9783863265373</v>
      </c>
      <c r="B59" s="1">
        <v>9783868941463</v>
      </c>
      <c r="C59" t="s">
        <v>297</v>
      </c>
      <c r="D59" t="s">
        <v>46</v>
      </c>
      <c r="E59" t="s">
        <v>12</v>
      </c>
      <c r="F59" t="s">
        <v>32</v>
      </c>
      <c r="G59">
        <v>752</v>
      </c>
      <c r="H59" s="2">
        <v>41061</v>
      </c>
      <c r="I59" s="3">
        <v>1136.2</v>
      </c>
      <c r="J59">
        <f t="shared" si="1"/>
        <v>2</v>
      </c>
      <c r="K59" s="3">
        <f t="shared" si="2"/>
        <v>2272.4</v>
      </c>
      <c r="L59" s="3">
        <f t="shared" si="3"/>
        <v>649.25714285714287</v>
      </c>
      <c r="M59" t="s">
        <v>298</v>
      </c>
    </row>
    <row r="60" spans="1:13" x14ac:dyDescent="0.35">
      <c r="A60" s="1">
        <v>9783863265786</v>
      </c>
      <c r="B60" s="1">
        <v>9783827373489</v>
      </c>
      <c r="C60" t="s">
        <v>323</v>
      </c>
      <c r="D60" t="s">
        <v>200</v>
      </c>
      <c r="E60" t="s">
        <v>76</v>
      </c>
      <c r="F60" t="s">
        <v>32</v>
      </c>
      <c r="G60">
        <v>1184</v>
      </c>
      <c r="H60" s="2">
        <v>40118</v>
      </c>
      <c r="I60" s="3">
        <v>852.15</v>
      </c>
      <c r="J60">
        <f t="shared" si="1"/>
        <v>2</v>
      </c>
      <c r="K60" s="3">
        <f t="shared" si="2"/>
        <v>1704.3</v>
      </c>
      <c r="L60" s="3">
        <f t="shared" si="3"/>
        <v>486.94285714285712</v>
      </c>
      <c r="M60" t="s">
        <v>267</v>
      </c>
    </row>
    <row r="61" spans="1:13" x14ac:dyDescent="0.35">
      <c r="A61" s="1">
        <v>9783863263560</v>
      </c>
      <c r="B61" s="1">
        <v>9783868944532</v>
      </c>
      <c r="C61" t="s">
        <v>476</v>
      </c>
      <c r="D61" t="s">
        <v>477</v>
      </c>
      <c r="E61" t="s">
        <v>478</v>
      </c>
      <c r="F61" t="s">
        <v>12</v>
      </c>
      <c r="G61">
        <v>224</v>
      </c>
      <c r="H61" s="2">
        <v>45108</v>
      </c>
      <c r="I61" s="3">
        <v>425.98</v>
      </c>
      <c r="J61">
        <f t="shared" si="1"/>
        <v>2</v>
      </c>
      <c r="K61" s="3">
        <f t="shared" si="2"/>
        <v>851.96</v>
      </c>
      <c r="L61" s="3">
        <f t="shared" si="3"/>
        <v>243.41714285714286</v>
      </c>
      <c r="M61" t="s">
        <v>267</v>
      </c>
    </row>
    <row r="62" spans="1:13" x14ac:dyDescent="0.35">
      <c r="A62" s="1">
        <v>9783863268688</v>
      </c>
      <c r="B62" s="1">
        <v>9783868943672</v>
      </c>
      <c r="C62" t="s">
        <v>442</v>
      </c>
      <c r="D62" t="s">
        <v>61</v>
      </c>
      <c r="E62" t="s">
        <v>12</v>
      </c>
      <c r="F62" t="s">
        <v>62</v>
      </c>
      <c r="G62">
        <v>1440</v>
      </c>
      <c r="H62" s="2">
        <v>43862</v>
      </c>
      <c r="I62" s="3">
        <v>1420.44</v>
      </c>
      <c r="J62">
        <f t="shared" si="1"/>
        <v>2</v>
      </c>
      <c r="K62" s="3">
        <f t="shared" si="2"/>
        <v>2840.88</v>
      </c>
      <c r="L62" s="3">
        <f t="shared" si="3"/>
        <v>811.68000000000006</v>
      </c>
      <c r="M62" t="s">
        <v>230</v>
      </c>
    </row>
    <row r="63" spans="1:13" x14ac:dyDescent="0.35">
      <c r="A63" s="1">
        <v>9783863267261</v>
      </c>
      <c r="B63" s="1">
        <v>9783868942606</v>
      </c>
      <c r="C63" t="s">
        <v>392</v>
      </c>
      <c r="D63" t="s">
        <v>412</v>
      </c>
      <c r="E63" t="s">
        <v>12</v>
      </c>
      <c r="F63" t="s">
        <v>13</v>
      </c>
      <c r="G63">
        <v>720</v>
      </c>
      <c r="H63" s="2">
        <v>42005</v>
      </c>
      <c r="I63" s="3">
        <v>710.03</v>
      </c>
      <c r="J63">
        <f t="shared" si="1"/>
        <v>2</v>
      </c>
      <c r="K63" s="3">
        <f t="shared" si="2"/>
        <v>1420.06</v>
      </c>
      <c r="L63" s="3">
        <f t="shared" si="3"/>
        <v>405.73142857142858</v>
      </c>
      <c r="M63" t="s">
        <v>230</v>
      </c>
    </row>
    <row r="64" spans="1:13" x14ac:dyDescent="0.35">
      <c r="A64" s="1">
        <v>9783863266523</v>
      </c>
      <c r="B64" s="1">
        <v>9783827373533</v>
      </c>
      <c r="C64" t="s">
        <v>363</v>
      </c>
      <c r="D64" t="s">
        <v>364</v>
      </c>
      <c r="E64" t="s">
        <v>76</v>
      </c>
      <c r="F64" t="s">
        <v>96</v>
      </c>
      <c r="G64">
        <v>464</v>
      </c>
      <c r="H64" s="2">
        <v>40057</v>
      </c>
      <c r="I64" s="3">
        <v>568.1</v>
      </c>
      <c r="J64">
        <f t="shared" si="1"/>
        <v>2</v>
      </c>
      <c r="K64" s="3">
        <f t="shared" si="2"/>
        <v>1136.2</v>
      </c>
      <c r="L64" s="3">
        <f t="shared" si="3"/>
        <v>324.62857142857143</v>
      </c>
      <c r="M64" t="s">
        <v>267</v>
      </c>
    </row>
    <row r="65" spans="1:13" x14ac:dyDescent="0.35">
      <c r="A65" s="1">
        <v>9783863266660</v>
      </c>
      <c r="B65" s="1">
        <v>9783868941760</v>
      </c>
      <c r="C65" t="s">
        <v>374</v>
      </c>
      <c r="D65" t="s">
        <v>482</v>
      </c>
      <c r="E65" t="s">
        <v>12</v>
      </c>
      <c r="F65" t="s">
        <v>12</v>
      </c>
      <c r="G65">
        <v>544</v>
      </c>
      <c r="H65" s="2">
        <v>40878</v>
      </c>
      <c r="I65" s="3">
        <v>301.72000000000003</v>
      </c>
      <c r="J65">
        <f t="shared" si="1"/>
        <v>2</v>
      </c>
      <c r="K65" s="3">
        <f t="shared" si="2"/>
        <v>603.44000000000005</v>
      </c>
      <c r="L65" s="3">
        <f t="shared" si="3"/>
        <v>172.41142857142859</v>
      </c>
      <c r="M65" t="s">
        <v>252</v>
      </c>
    </row>
    <row r="66" spans="1:13" x14ac:dyDescent="0.35">
      <c r="A66" s="1">
        <v>9783863266295</v>
      </c>
      <c r="B66" s="1">
        <v>9783827370938</v>
      </c>
      <c r="C66" t="s">
        <v>352</v>
      </c>
      <c r="D66" t="s">
        <v>353</v>
      </c>
      <c r="E66" t="s">
        <v>12</v>
      </c>
      <c r="F66" t="s">
        <v>12</v>
      </c>
      <c r="G66">
        <v>224</v>
      </c>
      <c r="H66" s="2">
        <v>38047</v>
      </c>
      <c r="I66" s="3">
        <v>248.33</v>
      </c>
      <c r="J66">
        <f t="shared" si="1"/>
        <v>2</v>
      </c>
      <c r="K66" s="3">
        <f t="shared" si="2"/>
        <v>496.66</v>
      </c>
      <c r="L66" s="3">
        <f t="shared" ref="L66:L97" si="4">K66/3.5</f>
        <v>141.90285714285716</v>
      </c>
      <c r="M66" t="s">
        <v>267</v>
      </c>
    </row>
    <row r="67" spans="1:13" x14ac:dyDescent="0.35">
      <c r="A67" s="1">
        <v>9783863268534</v>
      </c>
      <c r="B67" s="1">
        <v>9783827372314</v>
      </c>
      <c r="C67" t="s">
        <v>271</v>
      </c>
      <c r="D67" t="s">
        <v>484</v>
      </c>
      <c r="E67" t="s">
        <v>12</v>
      </c>
      <c r="F67" t="s">
        <v>12</v>
      </c>
      <c r="G67">
        <v>720</v>
      </c>
      <c r="H67" s="2">
        <v>39295</v>
      </c>
      <c r="I67" s="3">
        <v>994.27</v>
      </c>
      <c r="J67">
        <f t="shared" ref="J67:J108" si="5">$O$114</f>
        <v>2</v>
      </c>
      <c r="K67" s="3">
        <f t="shared" ref="K67:K108" si="6">(I67*$O$114)</f>
        <v>1988.54</v>
      </c>
      <c r="L67" s="3">
        <f t="shared" si="4"/>
        <v>568.15428571428572</v>
      </c>
      <c r="M67" t="s">
        <v>230</v>
      </c>
    </row>
    <row r="68" spans="1:13" x14ac:dyDescent="0.35">
      <c r="A68" s="1">
        <v>9783863265441</v>
      </c>
      <c r="B68" s="1">
        <v>9783827370778</v>
      </c>
      <c r="C68" t="s">
        <v>302</v>
      </c>
      <c r="D68" t="s">
        <v>122</v>
      </c>
      <c r="E68" t="s">
        <v>12</v>
      </c>
      <c r="F68" t="s">
        <v>32</v>
      </c>
      <c r="G68">
        <v>1040</v>
      </c>
      <c r="H68" s="2">
        <v>38169</v>
      </c>
      <c r="I68" s="3">
        <v>994.27</v>
      </c>
      <c r="J68">
        <f t="shared" si="5"/>
        <v>2</v>
      </c>
      <c r="K68" s="3">
        <f t="shared" si="6"/>
        <v>1988.54</v>
      </c>
      <c r="L68" s="3">
        <f t="shared" si="4"/>
        <v>568.15428571428572</v>
      </c>
      <c r="M68" t="s">
        <v>281</v>
      </c>
    </row>
    <row r="69" spans="1:13" x14ac:dyDescent="0.35">
      <c r="A69" s="1">
        <v>9783863266707</v>
      </c>
      <c r="B69" s="1">
        <v>9783827373496</v>
      </c>
      <c r="C69" t="s">
        <v>380</v>
      </c>
      <c r="D69" t="s">
        <v>115</v>
      </c>
      <c r="E69" t="s">
        <v>116</v>
      </c>
      <c r="F69" t="s">
        <v>32</v>
      </c>
      <c r="G69">
        <v>608</v>
      </c>
      <c r="H69" s="2">
        <v>39814</v>
      </c>
      <c r="I69" s="3">
        <v>710.03</v>
      </c>
      <c r="J69">
        <f t="shared" si="5"/>
        <v>2</v>
      </c>
      <c r="K69" s="3">
        <f t="shared" si="6"/>
        <v>1420.06</v>
      </c>
      <c r="L69" s="3">
        <f t="shared" si="4"/>
        <v>405.73142857142858</v>
      </c>
      <c r="M69" t="s">
        <v>235</v>
      </c>
    </row>
    <row r="70" spans="1:13" x14ac:dyDescent="0.35">
      <c r="A70" s="1">
        <v>9783863266240</v>
      </c>
      <c r="B70" s="1">
        <v>9783827372680</v>
      </c>
      <c r="C70" t="s">
        <v>351</v>
      </c>
      <c r="D70" t="s">
        <v>124</v>
      </c>
      <c r="E70" t="s">
        <v>125</v>
      </c>
      <c r="F70" t="s">
        <v>126</v>
      </c>
      <c r="G70">
        <v>576</v>
      </c>
      <c r="H70" s="2">
        <v>39539</v>
      </c>
      <c r="I70" s="3">
        <v>568.1</v>
      </c>
      <c r="J70">
        <f t="shared" si="5"/>
        <v>2</v>
      </c>
      <c r="K70" s="3">
        <f t="shared" si="6"/>
        <v>1136.2</v>
      </c>
      <c r="L70" s="3">
        <f t="shared" si="4"/>
        <v>324.62857142857143</v>
      </c>
      <c r="M70" t="s">
        <v>267</v>
      </c>
    </row>
    <row r="71" spans="1:13" x14ac:dyDescent="0.35">
      <c r="A71" s="1">
        <v>9783863266394</v>
      </c>
      <c r="B71" s="1">
        <v>9783827370648</v>
      </c>
      <c r="C71" t="s">
        <v>356</v>
      </c>
      <c r="D71" t="s">
        <v>357</v>
      </c>
      <c r="E71" t="s">
        <v>12</v>
      </c>
      <c r="F71" t="s">
        <v>14</v>
      </c>
      <c r="G71">
        <v>880</v>
      </c>
      <c r="H71" s="2">
        <v>37926</v>
      </c>
      <c r="I71" s="3">
        <v>852.15</v>
      </c>
      <c r="J71">
        <f t="shared" si="5"/>
        <v>2</v>
      </c>
      <c r="K71" s="3">
        <f t="shared" si="6"/>
        <v>1704.3</v>
      </c>
      <c r="L71" s="3">
        <f t="shared" si="4"/>
        <v>486.94285714285712</v>
      </c>
      <c r="M71" t="s">
        <v>281</v>
      </c>
    </row>
    <row r="72" spans="1:13" x14ac:dyDescent="0.35">
      <c r="A72" s="1">
        <v>9783863263003</v>
      </c>
      <c r="B72" s="1">
        <v>9783868944044</v>
      </c>
      <c r="C72" t="s">
        <v>229</v>
      </c>
      <c r="D72" t="s">
        <v>65</v>
      </c>
      <c r="E72" t="s">
        <v>66</v>
      </c>
      <c r="F72" t="s">
        <v>32</v>
      </c>
      <c r="G72">
        <v>464</v>
      </c>
      <c r="H72" s="2">
        <v>44166</v>
      </c>
      <c r="I72" s="3">
        <v>568.1</v>
      </c>
      <c r="J72">
        <f t="shared" si="5"/>
        <v>2</v>
      </c>
      <c r="K72" s="3">
        <f t="shared" si="6"/>
        <v>1136.2</v>
      </c>
      <c r="L72" s="3">
        <f t="shared" si="4"/>
        <v>324.62857142857143</v>
      </c>
      <c r="M72" t="s">
        <v>230</v>
      </c>
    </row>
    <row r="73" spans="1:13" x14ac:dyDescent="0.35">
      <c r="A73" s="1">
        <v>9783863267674</v>
      </c>
      <c r="B73" s="1">
        <v>9783868942712</v>
      </c>
      <c r="C73" t="s">
        <v>422</v>
      </c>
      <c r="D73" t="s">
        <v>91</v>
      </c>
      <c r="E73" t="s">
        <v>423</v>
      </c>
      <c r="F73" t="s">
        <v>12</v>
      </c>
      <c r="G73">
        <v>464</v>
      </c>
      <c r="H73" s="2">
        <v>43009</v>
      </c>
      <c r="I73" s="3">
        <v>497.04</v>
      </c>
      <c r="J73">
        <f t="shared" si="5"/>
        <v>2</v>
      </c>
      <c r="K73" s="3">
        <f t="shared" si="6"/>
        <v>994.08</v>
      </c>
      <c r="L73" s="3">
        <f t="shared" si="4"/>
        <v>284.02285714285716</v>
      </c>
      <c r="M73" t="s">
        <v>288</v>
      </c>
    </row>
    <row r="74" spans="1:13" x14ac:dyDescent="0.35">
      <c r="A74" s="1">
        <v>9783863263645</v>
      </c>
      <c r="B74" s="1">
        <v>9783868944617</v>
      </c>
      <c r="C74" t="s">
        <v>422</v>
      </c>
      <c r="D74" t="s">
        <v>428</v>
      </c>
      <c r="E74" t="s">
        <v>12</v>
      </c>
      <c r="F74" t="s">
        <v>38</v>
      </c>
      <c r="G74">
        <v>416</v>
      </c>
      <c r="H74" s="2">
        <v>45453</v>
      </c>
      <c r="I74" s="3">
        <v>568.1</v>
      </c>
      <c r="J74">
        <f t="shared" si="5"/>
        <v>2</v>
      </c>
      <c r="K74" s="3">
        <f t="shared" si="6"/>
        <v>1136.2</v>
      </c>
      <c r="L74" s="3">
        <f t="shared" si="4"/>
        <v>324.62857142857143</v>
      </c>
      <c r="M74" t="s">
        <v>288</v>
      </c>
    </row>
    <row r="75" spans="1:13" x14ac:dyDescent="0.35">
      <c r="A75" s="1">
        <v>9783863263263</v>
      </c>
      <c r="B75" s="1">
        <v>9783868944303</v>
      </c>
      <c r="C75" t="s">
        <v>221</v>
      </c>
      <c r="D75" t="s">
        <v>135</v>
      </c>
      <c r="E75" t="s">
        <v>282</v>
      </c>
      <c r="F75">
        <v>4</v>
      </c>
      <c r="G75">
        <v>1248</v>
      </c>
      <c r="H75" s="2">
        <v>45200</v>
      </c>
      <c r="I75" s="3">
        <v>1420.44</v>
      </c>
      <c r="J75">
        <f t="shared" si="5"/>
        <v>2</v>
      </c>
      <c r="K75" s="3">
        <f t="shared" si="6"/>
        <v>2840.88</v>
      </c>
      <c r="L75" s="3">
        <f t="shared" si="4"/>
        <v>811.68000000000006</v>
      </c>
      <c r="M75" t="s">
        <v>267</v>
      </c>
    </row>
    <row r="76" spans="1:13" x14ac:dyDescent="0.35">
      <c r="A76" s="1">
        <v>9783863265908</v>
      </c>
      <c r="B76" s="1">
        <v>9783868940312</v>
      </c>
      <c r="C76" t="s">
        <v>330</v>
      </c>
      <c r="D76" t="s">
        <v>140</v>
      </c>
      <c r="E76" t="s">
        <v>12</v>
      </c>
      <c r="F76" t="s">
        <v>32</v>
      </c>
      <c r="G76">
        <v>470</v>
      </c>
      <c r="H76" s="2">
        <v>40391</v>
      </c>
      <c r="I76" s="3">
        <v>568.1</v>
      </c>
      <c r="J76">
        <f t="shared" si="5"/>
        <v>2</v>
      </c>
      <c r="K76" s="3">
        <f t="shared" si="6"/>
        <v>1136.2</v>
      </c>
      <c r="L76" s="3">
        <f t="shared" si="4"/>
        <v>324.62857142857143</v>
      </c>
      <c r="M76" t="s">
        <v>267</v>
      </c>
    </row>
    <row r="77" spans="1:13" x14ac:dyDescent="0.35">
      <c r="A77" s="1">
        <v>9783863266820</v>
      </c>
      <c r="B77" s="1">
        <v>9783868941296</v>
      </c>
      <c r="C77" t="s">
        <v>330</v>
      </c>
      <c r="D77" t="s">
        <v>141</v>
      </c>
      <c r="E77" t="s">
        <v>12</v>
      </c>
      <c r="F77" t="s">
        <v>12</v>
      </c>
      <c r="G77">
        <v>592</v>
      </c>
      <c r="H77" s="2">
        <v>41275</v>
      </c>
      <c r="I77" s="3">
        <v>568.1</v>
      </c>
      <c r="J77">
        <f t="shared" si="5"/>
        <v>2</v>
      </c>
      <c r="K77" s="3">
        <f t="shared" si="6"/>
        <v>1136.2</v>
      </c>
      <c r="L77" s="3">
        <f t="shared" si="4"/>
        <v>324.62857142857143</v>
      </c>
      <c r="M77" t="s">
        <v>267</v>
      </c>
    </row>
    <row r="78" spans="1:13" x14ac:dyDescent="0.35">
      <c r="A78" s="1">
        <v>9783863265489</v>
      </c>
      <c r="B78" s="1">
        <v>9783827371461</v>
      </c>
      <c r="C78" t="s">
        <v>306</v>
      </c>
      <c r="D78" t="s">
        <v>94</v>
      </c>
      <c r="E78" t="s">
        <v>95</v>
      </c>
      <c r="F78" t="s">
        <v>96</v>
      </c>
      <c r="G78">
        <v>1216</v>
      </c>
      <c r="H78" s="2">
        <v>40118</v>
      </c>
      <c r="I78" s="3">
        <v>1420.44</v>
      </c>
      <c r="J78">
        <f t="shared" si="5"/>
        <v>2</v>
      </c>
      <c r="K78" s="3">
        <f t="shared" si="6"/>
        <v>2840.88</v>
      </c>
      <c r="L78" s="3">
        <f t="shared" si="4"/>
        <v>811.68000000000006</v>
      </c>
      <c r="M78" t="s">
        <v>235</v>
      </c>
    </row>
    <row r="79" spans="1:13" x14ac:dyDescent="0.35">
      <c r="A79" s="1">
        <v>9783863267094</v>
      </c>
      <c r="B79" s="1">
        <v>9783827371478</v>
      </c>
      <c r="C79" t="s">
        <v>306</v>
      </c>
      <c r="D79" t="s">
        <v>312</v>
      </c>
      <c r="E79" t="s">
        <v>404</v>
      </c>
      <c r="F79" t="s">
        <v>12</v>
      </c>
      <c r="G79">
        <v>416</v>
      </c>
      <c r="H79" s="2">
        <v>40787</v>
      </c>
      <c r="I79" s="3">
        <v>497.04</v>
      </c>
      <c r="J79">
        <f t="shared" si="5"/>
        <v>2</v>
      </c>
      <c r="K79" s="3">
        <f t="shared" si="6"/>
        <v>994.08</v>
      </c>
      <c r="L79" s="3">
        <f t="shared" si="4"/>
        <v>284.02285714285716</v>
      </c>
      <c r="M79" t="s">
        <v>235</v>
      </c>
    </row>
    <row r="80" spans="1:13" x14ac:dyDescent="0.35">
      <c r="A80" s="1">
        <v>9783863267643</v>
      </c>
      <c r="B80" s="1">
        <v>9783868942682</v>
      </c>
      <c r="C80" t="s">
        <v>306</v>
      </c>
      <c r="D80" t="s">
        <v>92</v>
      </c>
      <c r="E80" t="s">
        <v>93</v>
      </c>
      <c r="F80" t="s">
        <v>32</v>
      </c>
      <c r="G80">
        <v>928</v>
      </c>
      <c r="H80" s="2">
        <v>42278</v>
      </c>
      <c r="I80" s="3">
        <v>639.16</v>
      </c>
      <c r="J80">
        <f t="shared" si="5"/>
        <v>2</v>
      </c>
      <c r="K80" s="3">
        <f t="shared" si="6"/>
        <v>1278.32</v>
      </c>
      <c r="L80" s="3">
        <f t="shared" si="4"/>
        <v>365.2342857142857</v>
      </c>
      <c r="M80" t="s">
        <v>235</v>
      </c>
    </row>
    <row r="81" spans="1:13" x14ac:dyDescent="0.35">
      <c r="A81" s="1">
        <v>9783863266882</v>
      </c>
      <c r="B81" s="1">
        <v>9783868942392</v>
      </c>
      <c r="C81" t="s">
        <v>386</v>
      </c>
      <c r="D81" t="s">
        <v>387</v>
      </c>
      <c r="E81" t="s">
        <v>12</v>
      </c>
      <c r="F81" t="s">
        <v>32</v>
      </c>
      <c r="G81">
        <v>384</v>
      </c>
      <c r="H81" s="2">
        <v>41640</v>
      </c>
      <c r="I81" s="3">
        <v>497.04</v>
      </c>
      <c r="J81">
        <f t="shared" si="5"/>
        <v>2</v>
      </c>
      <c r="K81" s="3">
        <f t="shared" si="6"/>
        <v>994.08</v>
      </c>
      <c r="L81" s="3">
        <f t="shared" si="4"/>
        <v>284.02285714285716</v>
      </c>
      <c r="M81" t="s">
        <v>281</v>
      </c>
    </row>
    <row r="82" spans="1:13" x14ac:dyDescent="0.35">
      <c r="A82" s="1">
        <v>9783863268213</v>
      </c>
      <c r="B82" s="1">
        <v>9783868943337</v>
      </c>
      <c r="C82" t="s">
        <v>401</v>
      </c>
      <c r="D82" t="s">
        <v>55</v>
      </c>
      <c r="E82" t="s">
        <v>12</v>
      </c>
      <c r="F82" t="s">
        <v>23</v>
      </c>
      <c r="G82">
        <v>432</v>
      </c>
      <c r="H82" s="2">
        <v>43191</v>
      </c>
      <c r="I82" s="3">
        <v>425.98</v>
      </c>
      <c r="J82">
        <f t="shared" si="5"/>
        <v>2</v>
      </c>
      <c r="K82" s="3">
        <f t="shared" si="6"/>
        <v>851.96</v>
      </c>
      <c r="L82" s="3">
        <f t="shared" si="4"/>
        <v>243.41714285714286</v>
      </c>
      <c r="M82" t="s">
        <v>298</v>
      </c>
    </row>
    <row r="83" spans="1:13" x14ac:dyDescent="0.35">
      <c r="A83" s="1">
        <v>9783863268367</v>
      </c>
      <c r="B83" s="1">
        <v>9783868943450</v>
      </c>
      <c r="C83" t="s">
        <v>434</v>
      </c>
      <c r="D83" t="s">
        <v>114</v>
      </c>
      <c r="E83" t="s">
        <v>12</v>
      </c>
      <c r="F83" t="s">
        <v>12</v>
      </c>
      <c r="G83">
        <v>448</v>
      </c>
      <c r="H83" s="2">
        <v>43313</v>
      </c>
      <c r="I83" s="3">
        <v>852.15</v>
      </c>
      <c r="J83">
        <f t="shared" si="5"/>
        <v>2</v>
      </c>
      <c r="K83" s="3">
        <f t="shared" si="6"/>
        <v>1704.3</v>
      </c>
      <c r="L83" s="3">
        <f t="shared" si="4"/>
        <v>486.94285714285712</v>
      </c>
      <c r="M83" t="s">
        <v>252</v>
      </c>
    </row>
    <row r="84" spans="1:13" x14ac:dyDescent="0.35">
      <c r="A84" s="1">
        <v>9783863265083</v>
      </c>
      <c r="B84" s="1">
        <v>9783868940763</v>
      </c>
      <c r="C84" t="s">
        <v>217</v>
      </c>
      <c r="D84" t="s">
        <v>132</v>
      </c>
      <c r="E84" t="s">
        <v>12</v>
      </c>
      <c r="F84" t="s">
        <v>12</v>
      </c>
      <c r="G84">
        <v>736</v>
      </c>
      <c r="H84" s="2">
        <v>40756</v>
      </c>
      <c r="I84" s="3">
        <v>710.03</v>
      </c>
      <c r="J84">
        <f t="shared" si="5"/>
        <v>2</v>
      </c>
      <c r="K84" s="3">
        <f t="shared" si="6"/>
        <v>1420.06</v>
      </c>
      <c r="L84" s="3">
        <f t="shared" si="4"/>
        <v>405.73142857142858</v>
      </c>
      <c r="M84" t="s">
        <v>267</v>
      </c>
    </row>
    <row r="85" spans="1:13" x14ac:dyDescent="0.35">
      <c r="A85" s="1">
        <v>9783863267582</v>
      </c>
      <c r="B85" s="1">
        <v>9783868941845</v>
      </c>
      <c r="C85" t="s">
        <v>217</v>
      </c>
      <c r="D85" t="s">
        <v>123</v>
      </c>
      <c r="E85" t="s">
        <v>124</v>
      </c>
      <c r="F85" t="s">
        <v>77</v>
      </c>
      <c r="G85">
        <v>992</v>
      </c>
      <c r="H85" s="2">
        <v>41760</v>
      </c>
      <c r="I85" s="3">
        <v>994.27</v>
      </c>
      <c r="J85">
        <f t="shared" si="5"/>
        <v>2</v>
      </c>
      <c r="K85" s="3">
        <f t="shared" si="6"/>
        <v>1988.54</v>
      </c>
      <c r="L85" s="3">
        <f t="shared" si="4"/>
        <v>568.15428571428572</v>
      </c>
      <c r="M85" t="s">
        <v>267</v>
      </c>
    </row>
    <row r="86" spans="1:13" x14ac:dyDescent="0.35">
      <c r="A86" s="1">
        <v>9783863265571</v>
      </c>
      <c r="B86" s="1">
        <v>9783827371591</v>
      </c>
      <c r="C86" t="s">
        <v>311</v>
      </c>
      <c r="D86" t="s">
        <v>119</v>
      </c>
      <c r="E86" t="s">
        <v>120</v>
      </c>
      <c r="F86" t="s">
        <v>121</v>
      </c>
      <c r="G86">
        <v>1056</v>
      </c>
      <c r="H86" s="2">
        <v>38534</v>
      </c>
      <c r="I86" s="3">
        <v>852.15</v>
      </c>
      <c r="J86">
        <f t="shared" si="5"/>
        <v>2</v>
      </c>
      <c r="K86" s="3">
        <f t="shared" si="6"/>
        <v>1704.3</v>
      </c>
      <c r="L86" s="3">
        <f t="shared" si="4"/>
        <v>486.94285714285712</v>
      </c>
      <c r="M86" t="s">
        <v>281</v>
      </c>
    </row>
    <row r="87" spans="1:13" x14ac:dyDescent="0.35">
      <c r="A87" s="1">
        <v>9783863267704</v>
      </c>
      <c r="B87" s="1">
        <v>9783827373137</v>
      </c>
      <c r="C87" t="s">
        <v>424</v>
      </c>
      <c r="D87" t="s">
        <v>51</v>
      </c>
      <c r="E87" t="s">
        <v>12</v>
      </c>
      <c r="F87" t="s">
        <v>41</v>
      </c>
      <c r="G87">
        <v>1008</v>
      </c>
      <c r="H87" s="2">
        <v>39904</v>
      </c>
      <c r="I87" s="3">
        <v>994.27</v>
      </c>
      <c r="J87">
        <f t="shared" si="5"/>
        <v>2</v>
      </c>
      <c r="K87" s="3">
        <f t="shared" si="6"/>
        <v>1988.54</v>
      </c>
      <c r="L87" s="3">
        <f t="shared" si="4"/>
        <v>568.15428571428572</v>
      </c>
      <c r="M87" t="s">
        <v>230</v>
      </c>
    </row>
    <row r="88" spans="1:13" x14ac:dyDescent="0.35">
      <c r="A88" s="1">
        <v>9783863268350</v>
      </c>
      <c r="B88" s="1">
        <v>9783868943443</v>
      </c>
      <c r="C88" t="s">
        <v>226</v>
      </c>
      <c r="D88" t="s">
        <v>144</v>
      </c>
      <c r="E88" t="s">
        <v>12</v>
      </c>
      <c r="F88" t="s">
        <v>145</v>
      </c>
      <c r="G88">
        <v>896</v>
      </c>
      <c r="H88" s="2">
        <v>43374</v>
      </c>
      <c r="I88" s="3">
        <v>852.15</v>
      </c>
      <c r="J88">
        <f t="shared" si="5"/>
        <v>2</v>
      </c>
      <c r="K88" s="3">
        <f t="shared" si="6"/>
        <v>1704.3</v>
      </c>
      <c r="L88" s="3">
        <f t="shared" si="4"/>
        <v>486.94285714285712</v>
      </c>
      <c r="M88" t="s">
        <v>267</v>
      </c>
    </row>
    <row r="89" spans="1:13" x14ac:dyDescent="0.35">
      <c r="A89" s="1">
        <v>9783863268923</v>
      </c>
      <c r="B89" s="1">
        <v>9783868943962</v>
      </c>
      <c r="C89" t="s">
        <v>226</v>
      </c>
      <c r="D89" t="s">
        <v>138</v>
      </c>
      <c r="E89" t="s">
        <v>139</v>
      </c>
      <c r="F89" t="s">
        <v>12</v>
      </c>
      <c r="G89">
        <v>336</v>
      </c>
      <c r="H89" s="2">
        <v>43952</v>
      </c>
      <c r="I89" s="3">
        <v>710.03</v>
      </c>
      <c r="J89">
        <f t="shared" si="5"/>
        <v>2</v>
      </c>
      <c r="K89" s="3">
        <f t="shared" si="6"/>
        <v>1420.06</v>
      </c>
      <c r="L89" s="3">
        <f t="shared" si="4"/>
        <v>405.73142857142858</v>
      </c>
      <c r="M89" t="s">
        <v>267</v>
      </c>
    </row>
    <row r="90" spans="1:13" x14ac:dyDescent="0.35">
      <c r="A90" s="1">
        <v>9783863266677</v>
      </c>
      <c r="B90" s="1">
        <v>9783827371430</v>
      </c>
      <c r="C90" t="s">
        <v>375</v>
      </c>
      <c r="D90" t="s">
        <v>376</v>
      </c>
      <c r="E90" t="s">
        <v>12</v>
      </c>
      <c r="F90" t="s">
        <v>12</v>
      </c>
      <c r="G90">
        <v>320</v>
      </c>
      <c r="H90" s="2">
        <v>38473</v>
      </c>
      <c r="I90" s="3">
        <v>283.86</v>
      </c>
      <c r="J90">
        <f t="shared" si="5"/>
        <v>2</v>
      </c>
      <c r="K90" s="3">
        <f t="shared" si="6"/>
        <v>567.72</v>
      </c>
      <c r="L90" s="3">
        <f t="shared" si="4"/>
        <v>162.20571428571429</v>
      </c>
      <c r="M90" t="s">
        <v>267</v>
      </c>
    </row>
    <row r="91" spans="1:13" x14ac:dyDescent="0.35">
      <c r="A91" s="1">
        <v>9783863265861</v>
      </c>
      <c r="B91" s="1">
        <v>9783868940053</v>
      </c>
      <c r="C91" t="s">
        <v>219</v>
      </c>
      <c r="D91" t="s">
        <v>131</v>
      </c>
      <c r="E91" t="s">
        <v>12</v>
      </c>
      <c r="F91" t="s">
        <v>96</v>
      </c>
      <c r="G91">
        <v>1240</v>
      </c>
      <c r="H91" s="2">
        <v>40238</v>
      </c>
      <c r="I91" s="3">
        <v>994.27</v>
      </c>
      <c r="J91">
        <f t="shared" si="5"/>
        <v>2</v>
      </c>
      <c r="K91" s="3">
        <f t="shared" si="6"/>
        <v>1988.54</v>
      </c>
      <c r="L91" s="3">
        <f t="shared" si="4"/>
        <v>568.15428571428572</v>
      </c>
      <c r="M91" t="s">
        <v>267</v>
      </c>
    </row>
    <row r="92" spans="1:13" x14ac:dyDescent="0.35">
      <c r="A92" s="1">
        <v>9783863266875</v>
      </c>
      <c r="B92" s="1">
        <v>9783868942385</v>
      </c>
      <c r="C92" t="s">
        <v>385</v>
      </c>
      <c r="D92" t="s">
        <v>142</v>
      </c>
      <c r="E92" t="s">
        <v>143</v>
      </c>
      <c r="F92" t="s">
        <v>41</v>
      </c>
      <c r="G92">
        <v>800</v>
      </c>
      <c r="H92" s="2">
        <v>41699</v>
      </c>
      <c r="I92" s="3">
        <v>852.15</v>
      </c>
      <c r="J92">
        <f t="shared" si="5"/>
        <v>2</v>
      </c>
      <c r="K92" s="3">
        <f t="shared" si="6"/>
        <v>1704.3</v>
      </c>
      <c r="L92" s="3">
        <f t="shared" si="4"/>
        <v>486.94285714285712</v>
      </c>
      <c r="M92" t="s">
        <v>267</v>
      </c>
    </row>
    <row r="93" spans="1:13" x14ac:dyDescent="0.35">
      <c r="A93" s="1">
        <v>9783863267667</v>
      </c>
      <c r="B93" s="1">
        <v>9783868942705</v>
      </c>
      <c r="C93" t="s">
        <v>421</v>
      </c>
      <c r="D93" t="s">
        <v>137</v>
      </c>
      <c r="E93" t="s">
        <v>12</v>
      </c>
      <c r="F93" t="s">
        <v>77</v>
      </c>
      <c r="G93">
        <v>1296</v>
      </c>
      <c r="H93" s="2">
        <v>42491</v>
      </c>
      <c r="I93" s="3">
        <v>994.27</v>
      </c>
      <c r="J93">
        <f t="shared" si="5"/>
        <v>2</v>
      </c>
      <c r="K93" s="3">
        <f t="shared" si="6"/>
        <v>1988.54</v>
      </c>
      <c r="L93" s="3">
        <f t="shared" si="4"/>
        <v>568.15428571428572</v>
      </c>
      <c r="M93" t="s">
        <v>267</v>
      </c>
    </row>
    <row r="94" spans="1:13" x14ac:dyDescent="0.35">
      <c r="A94" s="1">
        <v>9783863263553</v>
      </c>
      <c r="B94" s="1">
        <v>9783868944525</v>
      </c>
      <c r="C94" t="s">
        <v>481</v>
      </c>
      <c r="D94" t="s">
        <v>128</v>
      </c>
      <c r="E94" t="s">
        <v>12</v>
      </c>
      <c r="F94" t="s">
        <v>41</v>
      </c>
      <c r="G94">
        <v>1328</v>
      </c>
      <c r="H94" s="2">
        <v>45532</v>
      </c>
      <c r="I94" s="3">
        <v>1136.2</v>
      </c>
      <c r="J94">
        <f t="shared" si="5"/>
        <v>2</v>
      </c>
      <c r="K94" s="3">
        <f t="shared" si="6"/>
        <v>2272.4</v>
      </c>
      <c r="L94" s="3">
        <f t="shared" si="4"/>
        <v>649.25714285714287</v>
      </c>
      <c r="M94" t="s">
        <v>267</v>
      </c>
    </row>
    <row r="95" spans="1:13" x14ac:dyDescent="0.35">
      <c r="A95" s="1">
        <v>9783863266684</v>
      </c>
      <c r="B95" s="1">
        <v>9783827372932</v>
      </c>
      <c r="C95" t="s">
        <v>377</v>
      </c>
      <c r="D95" t="s">
        <v>147</v>
      </c>
      <c r="E95" t="s">
        <v>148</v>
      </c>
      <c r="F95" t="s">
        <v>32</v>
      </c>
      <c r="G95">
        <v>760</v>
      </c>
      <c r="H95" s="2">
        <v>39387</v>
      </c>
      <c r="I95" s="3">
        <v>710.03</v>
      </c>
      <c r="J95">
        <f t="shared" si="5"/>
        <v>2</v>
      </c>
      <c r="K95" s="3">
        <f t="shared" si="6"/>
        <v>1420.06</v>
      </c>
      <c r="L95" s="3">
        <f t="shared" si="4"/>
        <v>405.73142857142858</v>
      </c>
      <c r="M95" t="s">
        <v>267</v>
      </c>
    </row>
    <row r="96" spans="1:13" x14ac:dyDescent="0.35">
      <c r="A96" s="1">
        <v>9783863267285</v>
      </c>
      <c r="B96" s="1">
        <v>9783868941869</v>
      </c>
      <c r="C96" t="s">
        <v>413</v>
      </c>
      <c r="D96" t="s">
        <v>483</v>
      </c>
      <c r="E96" t="s">
        <v>12</v>
      </c>
      <c r="F96" t="s">
        <v>12</v>
      </c>
      <c r="G96">
        <v>896</v>
      </c>
      <c r="H96" s="2">
        <v>41699</v>
      </c>
      <c r="I96" s="3">
        <v>177.46</v>
      </c>
      <c r="J96">
        <f t="shared" si="5"/>
        <v>2</v>
      </c>
      <c r="K96" s="3">
        <f t="shared" si="6"/>
        <v>354.92</v>
      </c>
      <c r="L96" s="3">
        <f t="shared" si="4"/>
        <v>101.4057142857143</v>
      </c>
      <c r="M96" t="s">
        <v>252</v>
      </c>
    </row>
    <row r="97" spans="1:15" x14ac:dyDescent="0.35">
      <c r="A97" s="1">
        <v>9783863267292</v>
      </c>
      <c r="B97" s="1">
        <v>9783868941869</v>
      </c>
      <c r="C97" t="s">
        <v>413</v>
      </c>
      <c r="D97" t="s">
        <v>414</v>
      </c>
      <c r="E97" t="s">
        <v>89</v>
      </c>
      <c r="F97" t="s">
        <v>12</v>
      </c>
      <c r="G97">
        <v>896</v>
      </c>
      <c r="H97" s="2">
        <v>41699</v>
      </c>
      <c r="I97" s="3">
        <v>710.03</v>
      </c>
      <c r="J97">
        <f t="shared" si="5"/>
        <v>2</v>
      </c>
      <c r="K97" s="3">
        <f t="shared" si="6"/>
        <v>1420.06</v>
      </c>
      <c r="L97" s="3">
        <f t="shared" si="4"/>
        <v>405.73142857142858</v>
      </c>
      <c r="M97" t="s">
        <v>252</v>
      </c>
    </row>
    <row r="98" spans="1:15" x14ac:dyDescent="0.35">
      <c r="A98" s="1">
        <v>9783863265250</v>
      </c>
      <c r="B98" s="1">
        <v>9783868941746</v>
      </c>
      <c r="C98" t="s">
        <v>293</v>
      </c>
      <c r="D98" t="s">
        <v>294</v>
      </c>
      <c r="E98" t="s">
        <v>295</v>
      </c>
      <c r="F98" t="s">
        <v>17</v>
      </c>
      <c r="G98">
        <v>464</v>
      </c>
      <c r="H98" s="2">
        <v>41153</v>
      </c>
      <c r="I98" s="3">
        <v>354.92</v>
      </c>
      <c r="J98">
        <f t="shared" si="5"/>
        <v>2</v>
      </c>
      <c r="K98" s="3">
        <f t="shared" si="6"/>
        <v>709.84</v>
      </c>
      <c r="L98" s="3">
        <f t="shared" ref="L98:L108" si="7">K98/3.5</f>
        <v>202.81142857142859</v>
      </c>
      <c r="M98" t="s">
        <v>288</v>
      </c>
    </row>
    <row r="99" spans="1:15" x14ac:dyDescent="0.35">
      <c r="A99" s="1">
        <v>9783863265243</v>
      </c>
      <c r="B99" s="1">
        <v>9783868941708</v>
      </c>
      <c r="C99" t="s">
        <v>293</v>
      </c>
      <c r="D99" t="s">
        <v>69</v>
      </c>
      <c r="E99" t="s">
        <v>70</v>
      </c>
      <c r="F99" t="s">
        <v>17</v>
      </c>
      <c r="G99">
        <v>896</v>
      </c>
      <c r="H99" s="2">
        <v>41426</v>
      </c>
      <c r="I99" s="3">
        <v>710.03</v>
      </c>
      <c r="J99">
        <f t="shared" si="5"/>
        <v>2</v>
      </c>
      <c r="K99" s="3">
        <f t="shared" si="6"/>
        <v>1420.06</v>
      </c>
      <c r="L99" s="3">
        <f t="shared" si="7"/>
        <v>405.73142857142858</v>
      </c>
      <c r="M99" t="s">
        <v>288</v>
      </c>
    </row>
    <row r="100" spans="1:15" x14ac:dyDescent="0.35">
      <c r="A100" s="1">
        <v>9783863267308</v>
      </c>
      <c r="B100" s="1">
        <v>9783868941722</v>
      </c>
      <c r="C100" t="s">
        <v>293</v>
      </c>
      <c r="D100" t="s">
        <v>71</v>
      </c>
      <c r="E100" t="s">
        <v>72</v>
      </c>
      <c r="F100" t="s">
        <v>17</v>
      </c>
      <c r="G100">
        <v>624</v>
      </c>
      <c r="H100" s="2">
        <v>41730</v>
      </c>
      <c r="I100" s="3">
        <v>568.1</v>
      </c>
      <c r="J100">
        <f t="shared" si="5"/>
        <v>2</v>
      </c>
      <c r="K100" s="3">
        <f t="shared" si="6"/>
        <v>1136.2</v>
      </c>
      <c r="L100" s="3">
        <f t="shared" si="7"/>
        <v>324.62857142857143</v>
      </c>
      <c r="M100" t="s">
        <v>288</v>
      </c>
    </row>
    <row r="101" spans="1:15" x14ac:dyDescent="0.35">
      <c r="A101" s="1">
        <v>9783863266370</v>
      </c>
      <c r="B101" s="1">
        <v>9783827371553</v>
      </c>
      <c r="C101" t="s">
        <v>355</v>
      </c>
      <c r="D101" t="s">
        <v>133</v>
      </c>
      <c r="E101" t="s">
        <v>12</v>
      </c>
      <c r="F101" t="s">
        <v>12</v>
      </c>
      <c r="G101">
        <v>352</v>
      </c>
      <c r="H101" s="2">
        <v>38443</v>
      </c>
      <c r="I101" s="3">
        <v>425.98</v>
      </c>
      <c r="J101">
        <f t="shared" si="5"/>
        <v>2</v>
      </c>
      <c r="K101" s="3">
        <f t="shared" si="6"/>
        <v>851.96</v>
      </c>
      <c r="L101" s="3">
        <f t="shared" si="7"/>
        <v>243.41714285714286</v>
      </c>
      <c r="M101" t="s">
        <v>267</v>
      </c>
    </row>
    <row r="102" spans="1:15" x14ac:dyDescent="0.35">
      <c r="A102" s="1">
        <v>9783863265748</v>
      </c>
      <c r="B102" s="1">
        <v>9783827370976</v>
      </c>
      <c r="C102" t="s">
        <v>320</v>
      </c>
      <c r="D102" t="s">
        <v>321</v>
      </c>
      <c r="E102" t="s">
        <v>127</v>
      </c>
      <c r="F102" t="s">
        <v>14</v>
      </c>
      <c r="G102">
        <v>1296</v>
      </c>
      <c r="H102" s="2">
        <v>39448</v>
      </c>
      <c r="I102" s="3">
        <v>994.27</v>
      </c>
      <c r="J102">
        <f t="shared" si="5"/>
        <v>2</v>
      </c>
      <c r="K102" s="3">
        <f t="shared" si="6"/>
        <v>1988.54</v>
      </c>
      <c r="L102" s="3">
        <f t="shared" si="7"/>
        <v>568.15428571428572</v>
      </c>
      <c r="M102" t="s">
        <v>267</v>
      </c>
    </row>
    <row r="103" spans="1:15" x14ac:dyDescent="0.35">
      <c r="A103" s="1">
        <v>9783863268671</v>
      </c>
      <c r="B103" s="1">
        <v>9783868943665</v>
      </c>
      <c r="C103" t="s">
        <v>441</v>
      </c>
      <c r="D103" t="s">
        <v>59</v>
      </c>
      <c r="E103" t="s">
        <v>12</v>
      </c>
      <c r="F103" t="s">
        <v>60</v>
      </c>
      <c r="G103">
        <v>1824</v>
      </c>
      <c r="H103" s="2">
        <v>43678</v>
      </c>
      <c r="I103" s="3">
        <v>1420.44</v>
      </c>
      <c r="J103">
        <f t="shared" si="5"/>
        <v>2</v>
      </c>
      <c r="K103" s="3">
        <f t="shared" si="6"/>
        <v>2840.88</v>
      </c>
      <c r="L103" s="3">
        <f t="shared" si="7"/>
        <v>811.68000000000006</v>
      </c>
      <c r="M103" t="s">
        <v>230</v>
      </c>
    </row>
    <row r="104" spans="1:15" x14ac:dyDescent="0.35">
      <c r="A104" s="1">
        <v>9783863269630</v>
      </c>
      <c r="B104" s="1">
        <v>9783868949131</v>
      </c>
      <c r="C104" t="s">
        <v>441</v>
      </c>
      <c r="D104" t="s">
        <v>67</v>
      </c>
      <c r="E104" t="s">
        <v>12</v>
      </c>
      <c r="F104" t="s">
        <v>29</v>
      </c>
      <c r="G104">
        <v>944</v>
      </c>
      <c r="H104" s="2">
        <v>44440</v>
      </c>
      <c r="I104" s="3">
        <v>710.03</v>
      </c>
      <c r="J104">
        <f t="shared" si="5"/>
        <v>2</v>
      </c>
      <c r="K104" s="3">
        <f t="shared" si="6"/>
        <v>1420.06</v>
      </c>
      <c r="L104" s="3">
        <f t="shared" si="7"/>
        <v>405.73142857142858</v>
      </c>
      <c r="M104" t="s">
        <v>462</v>
      </c>
    </row>
    <row r="105" spans="1:15" x14ac:dyDescent="0.35">
      <c r="A105" s="1">
        <v>9783863269647</v>
      </c>
      <c r="B105" s="1">
        <v>9783868949148</v>
      </c>
      <c r="C105" t="s">
        <v>441</v>
      </c>
      <c r="D105" t="s">
        <v>67</v>
      </c>
      <c r="E105" t="s">
        <v>162</v>
      </c>
      <c r="F105" t="s">
        <v>38</v>
      </c>
      <c r="G105">
        <v>240</v>
      </c>
      <c r="H105" s="2">
        <v>44986</v>
      </c>
      <c r="I105" s="3">
        <v>354.92</v>
      </c>
      <c r="J105">
        <f t="shared" si="5"/>
        <v>2</v>
      </c>
      <c r="K105" s="3">
        <f t="shared" si="6"/>
        <v>709.84</v>
      </c>
      <c r="L105" s="3">
        <f t="shared" si="7"/>
        <v>202.81142857142859</v>
      </c>
      <c r="M105" t="s">
        <v>462</v>
      </c>
    </row>
    <row r="106" spans="1:15" x14ac:dyDescent="0.35">
      <c r="A106" s="1">
        <v>9783863265496</v>
      </c>
      <c r="B106" s="1">
        <v>9783827371614</v>
      </c>
      <c r="C106" t="s">
        <v>307</v>
      </c>
      <c r="D106" t="s">
        <v>105</v>
      </c>
      <c r="E106" t="s">
        <v>106</v>
      </c>
      <c r="F106" t="s">
        <v>12</v>
      </c>
      <c r="G106">
        <v>352</v>
      </c>
      <c r="H106" s="2">
        <v>38565</v>
      </c>
      <c r="I106" s="3">
        <v>425.98</v>
      </c>
      <c r="J106">
        <f t="shared" si="5"/>
        <v>2</v>
      </c>
      <c r="K106" s="3">
        <f t="shared" si="6"/>
        <v>851.96</v>
      </c>
      <c r="L106" s="3">
        <f t="shared" si="7"/>
        <v>243.41714285714286</v>
      </c>
      <c r="M106" t="s">
        <v>281</v>
      </c>
    </row>
    <row r="107" spans="1:15" x14ac:dyDescent="0.35">
      <c r="A107" s="1">
        <v>9783863265823</v>
      </c>
      <c r="B107" s="1">
        <v>9783868940299</v>
      </c>
      <c r="C107" t="s">
        <v>327</v>
      </c>
      <c r="D107" t="s">
        <v>40</v>
      </c>
      <c r="E107" t="s">
        <v>12</v>
      </c>
      <c r="F107" t="s">
        <v>41</v>
      </c>
      <c r="G107">
        <v>956</v>
      </c>
      <c r="H107" s="2">
        <v>40452</v>
      </c>
      <c r="I107" s="3">
        <v>1420.44</v>
      </c>
      <c r="J107">
        <f t="shared" si="5"/>
        <v>2</v>
      </c>
      <c r="K107" s="3">
        <f t="shared" si="6"/>
        <v>2840.88</v>
      </c>
      <c r="L107" s="3">
        <f t="shared" si="7"/>
        <v>811.68000000000006</v>
      </c>
      <c r="M107" t="s">
        <v>230</v>
      </c>
    </row>
    <row r="108" spans="1:15" x14ac:dyDescent="0.35">
      <c r="A108" s="1">
        <v>9783863267605</v>
      </c>
      <c r="B108" s="1">
        <v>9783868942637</v>
      </c>
      <c r="C108" t="s">
        <v>420</v>
      </c>
      <c r="D108" t="s">
        <v>107</v>
      </c>
      <c r="E108" t="s">
        <v>108</v>
      </c>
      <c r="F108" t="s">
        <v>12</v>
      </c>
      <c r="G108">
        <v>416</v>
      </c>
      <c r="H108" s="2">
        <v>42064</v>
      </c>
      <c r="I108" s="3">
        <v>994.27</v>
      </c>
      <c r="J108">
        <f t="shared" si="5"/>
        <v>2</v>
      </c>
      <c r="K108" s="3">
        <f t="shared" si="6"/>
        <v>1988.54</v>
      </c>
      <c r="L108" s="3">
        <f t="shared" si="7"/>
        <v>568.15428571428572</v>
      </c>
      <c r="M108" t="s">
        <v>252</v>
      </c>
    </row>
    <row r="109" spans="1:15" x14ac:dyDescent="0.35">
      <c r="A109" s="1">
        <v>9783868944600</v>
      </c>
      <c r="B109" s="1">
        <v>9783863263638</v>
      </c>
      <c r="C109" t="s">
        <v>510</v>
      </c>
      <c r="D109" t="s">
        <v>511</v>
      </c>
      <c r="E109" t="s">
        <v>12</v>
      </c>
      <c r="F109" t="s">
        <v>12</v>
      </c>
      <c r="G109">
        <v>464</v>
      </c>
      <c r="H109" s="2">
        <v>45495</v>
      </c>
      <c r="I109" s="3">
        <v>710.03</v>
      </c>
      <c r="J109">
        <f>$O$114</f>
        <v>2</v>
      </c>
      <c r="K109" s="3">
        <f>(I109*$O$114)</f>
        <v>1420.06</v>
      </c>
      <c r="L109" s="3">
        <f>K109/3.5</f>
        <v>405.73142857142858</v>
      </c>
      <c r="M109" t="s">
        <v>292</v>
      </c>
    </row>
    <row r="111" spans="1:15" x14ac:dyDescent="0.35">
      <c r="A111"/>
      <c r="B111"/>
      <c r="H111" s="79" t="s">
        <v>512</v>
      </c>
      <c r="I111" s="79"/>
      <c r="J111" s="79"/>
      <c r="K111" s="68"/>
      <c r="L111" s="68">
        <f>SUM(L2:L110)</f>
        <v>45070.497142857166</v>
      </c>
    </row>
    <row r="112" spans="1:15" x14ac:dyDescent="0.35">
      <c r="A112"/>
      <c r="B112"/>
      <c r="N112" s="44" t="s">
        <v>506</v>
      </c>
      <c r="O112" s="44"/>
    </row>
    <row r="113" spans="1:16" ht="15" thickBot="1" x14ac:dyDescent="0.4">
      <c r="A113"/>
      <c r="B113"/>
      <c r="I113" s="3" t="s">
        <v>503</v>
      </c>
      <c r="J113" t="s">
        <v>503</v>
      </c>
      <c r="K113" s="3" t="s">
        <v>503</v>
      </c>
      <c r="N113" s="43">
        <v>15000</v>
      </c>
      <c r="O113" s="44" t="s">
        <v>502</v>
      </c>
    </row>
    <row r="114" spans="1:16" ht="15" thickBot="1" x14ac:dyDescent="0.4">
      <c r="A114"/>
      <c r="B114"/>
      <c r="N114" s="44" t="s">
        <v>505</v>
      </c>
      <c r="O114" s="62">
        <v>2</v>
      </c>
    </row>
    <row r="115" spans="1:16" x14ac:dyDescent="0.35">
      <c r="A115"/>
      <c r="B115"/>
      <c r="H115" s="69" t="s">
        <v>514</v>
      </c>
      <c r="I115" s="43"/>
      <c r="J115" s="43"/>
      <c r="K115" s="43">
        <f>SUM(K2:K114)</f>
        <v>157746.74</v>
      </c>
      <c r="L115" s="43"/>
      <c r="N115" s="45" t="str">
        <f>"Preis bei Faktor " &amp; $O$114</f>
        <v>Preis bei Faktor 2</v>
      </c>
      <c r="O115" s="61">
        <f>$N$113*$O$114</f>
        <v>30000</v>
      </c>
    </row>
    <row r="116" spans="1:16" x14ac:dyDescent="0.35">
      <c r="A116"/>
      <c r="B116"/>
    </row>
    <row r="117" spans="1:16" ht="15" thickBot="1" x14ac:dyDescent="0.4"/>
    <row r="118" spans="1:16" x14ac:dyDescent="0.35">
      <c r="N118" s="48" t="s">
        <v>488</v>
      </c>
      <c r="O118" s="49" t="s">
        <v>489</v>
      </c>
      <c r="P118" s="50" t="s">
        <v>490</v>
      </c>
    </row>
    <row r="119" spans="1:16" x14ac:dyDescent="0.35">
      <c r="N119" s="51" t="s">
        <v>491</v>
      </c>
      <c r="O119" t="s">
        <v>492</v>
      </c>
      <c r="P119" s="52">
        <v>1.1000000000000001</v>
      </c>
    </row>
    <row r="120" spans="1:16" x14ac:dyDescent="0.35">
      <c r="N120" s="53" t="s">
        <v>493</v>
      </c>
      <c r="O120" s="46" t="s">
        <v>494</v>
      </c>
      <c r="P120" s="54">
        <v>1.3</v>
      </c>
    </row>
    <row r="121" spans="1:16" x14ac:dyDescent="0.35">
      <c r="N121" s="53" t="s">
        <v>495</v>
      </c>
      <c r="O121" t="s">
        <v>496</v>
      </c>
      <c r="P121" s="52">
        <v>1.6</v>
      </c>
    </row>
    <row r="122" spans="1:16" x14ac:dyDescent="0.35">
      <c r="N122" s="51" t="s">
        <v>228</v>
      </c>
      <c r="O122" s="47" t="s">
        <v>497</v>
      </c>
      <c r="P122" s="55">
        <v>2</v>
      </c>
    </row>
    <row r="123" spans="1:16" ht="15" thickBot="1" x14ac:dyDescent="0.4">
      <c r="N123" s="56" t="s">
        <v>498</v>
      </c>
      <c r="O123" s="57" t="s">
        <v>499</v>
      </c>
      <c r="P123" s="58">
        <v>2.2999999999999998</v>
      </c>
    </row>
    <row r="126" spans="1:16" x14ac:dyDescent="0.35">
      <c r="K126" s="3">
        <v>1.3</v>
      </c>
    </row>
  </sheetData>
  <mergeCells count="1">
    <mergeCell ref="H111:J111"/>
  </mergeCells>
  <pageMargins left="0.7" right="0.7" top="0.78740157499999996" bottom="0.78740157499999996" header="0.3" footer="0.3"/>
  <tableParts count="1">
    <tablePart r:id="rId1"/>
  </tableParts>
</worksheet>
</file>

<file path=docMetadata/LabelInfo.xml><?xml version="1.0" encoding="utf-8"?>
<clbl:labelList xmlns:clbl="http://schemas.microsoft.com/office/2020/mipLabelMetadata">
  <clbl:label id="{3392f4b0-4ec3-4594-9bda-c51b5fcac2e7}" enabled="1" method="Privileged" siteId="{8cc434d7-97d0-47d3-b5c5-14fe0e33e34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Psychologie</vt:lpstr>
      <vt:lpstr>Life Science</vt:lpstr>
      <vt:lpstr>Wirtschaftswissenschaften </vt:lpstr>
      <vt:lpstr>Informatik</vt:lpstr>
      <vt:lpstr>Mathe-Physik</vt:lpstr>
      <vt:lpstr>Ingenieurwissenschaften</vt:lpstr>
      <vt:lpstr>MINT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Wieter, Jörg</dc:creator>
  <cp:lastModifiedBy>Arnd Müller-Judith</cp:lastModifiedBy>
  <dcterms:created xsi:type="dcterms:W3CDTF">2021-10-27T12:46:16Z</dcterms:created>
  <dcterms:modified xsi:type="dcterms:W3CDTF">2025-05-08T07:39:42Z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92f4b0-4ec3-4594-9bda-c51b5fcac2e7_Enabled">
    <vt:lpwstr>true</vt:lpwstr>
  </property>
  <property fmtid="{D5CDD505-2E9C-101B-9397-08002B2CF9AE}" pid="3" name="MSIP_Label_3392f4b0-4ec3-4594-9bda-c51b5fcac2e7_SetDate">
    <vt:lpwstr>2023-07-27T13:58:18Z</vt:lpwstr>
  </property>
  <property fmtid="{D5CDD505-2E9C-101B-9397-08002B2CF9AE}" pid="4" name="MSIP_Label_3392f4b0-4ec3-4594-9bda-c51b5fcac2e7_Method">
    <vt:lpwstr>Privileged</vt:lpwstr>
  </property>
  <property fmtid="{D5CDD505-2E9C-101B-9397-08002B2CF9AE}" pid="5" name="MSIP_Label_3392f4b0-4ec3-4594-9bda-c51b5fcac2e7_Name">
    <vt:lpwstr>DCL1 - Internal Use Only</vt:lpwstr>
  </property>
  <property fmtid="{D5CDD505-2E9C-101B-9397-08002B2CF9AE}" pid="6" name="MSIP_Label_3392f4b0-4ec3-4594-9bda-c51b5fcac2e7_SiteId">
    <vt:lpwstr>8cc434d7-97d0-47d3-b5c5-14fe0e33e34b</vt:lpwstr>
  </property>
  <property fmtid="{D5CDD505-2E9C-101B-9397-08002B2CF9AE}" pid="7" name="MSIP_Label_3392f4b0-4ec3-4594-9bda-c51b5fcac2e7_ActionId">
    <vt:lpwstr>775860b4-eb9a-4944-9e0b-ed15c1633fa5</vt:lpwstr>
  </property>
  <property fmtid="{D5CDD505-2E9C-101B-9397-08002B2CF9AE}" pid="8" name="MSIP_Label_3392f4b0-4ec3-4594-9bda-c51b5fcac2e7_ContentBits">
    <vt:lpwstr>0</vt:lpwstr>
  </property>
</Properties>
</file>